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Documentos\Personal\Constitución de bolsas\Constitución de bolsa Titulado Superior Veterinario. 2\"/>
    </mc:Choice>
  </mc:AlternateContent>
  <xr:revisionPtr revIDLastSave="0" documentId="13_ncr:1_{6547DC7E-6A9F-4B9F-93C8-BF684B22B56E}" xr6:coauthVersionLast="36" xr6:coauthVersionMax="47" xr10:uidLastSave="{00000000-0000-0000-0000-000000000000}"/>
  <bookViews>
    <workbookView xWindow="-120" yWindow="-120" windowWidth="29040" windowHeight="15720" xr2:uid="{00000000-000D-0000-FFFF-FFFF00000000}"/>
  </bookViews>
  <sheets>
    <sheet name="Datos_generales" sheetId="1" r:id="rId1"/>
    <sheet name="A_Ejercicios" sheetId="2" r:id="rId2"/>
    <sheet name="B_Experiencia" sheetId="3" r:id="rId3"/>
    <sheet name="C_Formacion" sheetId="4" r:id="rId4"/>
    <sheet name="D_Titulaciones" sheetId="9" r:id="rId5"/>
    <sheet name="Resultado" sheetId="6" r:id="rId6"/>
    <sheet name="Parametros" sheetId="7" r:id="rId7"/>
    <sheet name="Instrucciones" sheetId="8" r:id="rId8"/>
  </sheet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7" i="6" l="1"/>
  <c r="B6" i="6"/>
  <c r="B5" i="6"/>
  <c r="B3" i="6"/>
  <c r="G10" i="9"/>
  <c r="G9" i="9"/>
  <c r="G8" i="9"/>
  <c r="G7" i="9"/>
  <c r="G6" i="9"/>
  <c r="G12" i="9" s="1"/>
  <c r="G13" i="9" s="1"/>
  <c r="C14" i="6" s="1"/>
  <c r="H45" i="4"/>
  <c r="H44" i="4"/>
  <c r="H43" i="4"/>
  <c r="H42" i="4"/>
  <c r="H41" i="4"/>
  <c r="H40" i="4"/>
  <c r="H39" i="4"/>
  <c r="H38" i="4"/>
  <c r="H37" i="4"/>
  <c r="H36" i="4"/>
  <c r="H35" i="4"/>
  <c r="H34" i="4"/>
  <c r="H33" i="4"/>
  <c r="H32" i="4"/>
  <c r="H31" i="4"/>
  <c r="H30" i="4"/>
  <c r="H29" i="4"/>
  <c r="H28" i="4"/>
  <c r="H27" i="4"/>
  <c r="H26" i="4"/>
  <c r="H25" i="4"/>
  <c r="H24" i="4"/>
  <c r="H23" i="4"/>
  <c r="H22" i="4"/>
  <c r="H21" i="4"/>
  <c r="H20" i="4"/>
  <c r="H19" i="4"/>
  <c r="H18" i="4"/>
  <c r="H17" i="4"/>
  <c r="H16" i="4"/>
  <c r="H15" i="4"/>
  <c r="H14" i="4"/>
  <c r="H13" i="4"/>
  <c r="H12" i="4"/>
  <c r="H11" i="4"/>
  <c r="H10" i="4"/>
  <c r="H9" i="4"/>
  <c r="H8" i="4"/>
  <c r="H7" i="4"/>
  <c r="H6" i="4"/>
  <c r="H47" i="4" s="1"/>
  <c r="H48" i="4" s="1"/>
  <c r="C13" i="6" s="1"/>
  <c r="K45" i="3"/>
  <c r="L45" i="3" s="1"/>
  <c r="K44" i="3"/>
  <c r="L44" i="3" s="1"/>
  <c r="K43" i="3"/>
  <c r="L43" i="3" s="1"/>
  <c r="K42" i="3"/>
  <c r="L42" i="3" s="1"/>
  <c r="K41" i="3"/>
  <c r="L41" i="3" s="1"/>
  <c r="K40" i="3"/>
  <c r="L40" i="3" s="1"/>
  <c r="K39" i="3"/>
  <c r="L39" i="3" s="1"/>
  <c r="K38" i="3"/>
  <c r="L38" i="3" s="1"/>
  <c r="K37" i="3"/>
  <c r="L37" i="3" s="1"/>
  <c r="K36" i="3"/>
  <c r="L36" i="3" s="1"/>
  <c r="K35" i="3"/>
  <c r="L35" i="3" s="1"/>
  <c r="K34" i="3"/>
  <c r="L34" i="3" s="1"/>
  <c r="K33" i="3"/>
  <c r="L33" i="3" s="1"/>
  <c r="K32" i="3"/>
  <c r="L32" i="3" s="1"/>
  <c r="K31" i="3"/>
  <c r="L31" i="3" s="1"/>
  <c r="K30" i="3"/>
  <c r="L30" i="3" s="1"/>
  <c r="K29" i="3"/>
  <c r="L29" i="3" s="1"/>
  <c r="K28" i="3"/>
  <c r="L28" i="3" s="1"/>
  <c r="K27" i="3"/>
  <c r="L27" i="3" s="1"/>
  <c r="K26" i="3"/>
  <c r="L26" i="3" s="1"/>
  <c r="K25" i="3"/>
  <c r="L25" i="3" s="1"/>
  <c r="K24" i="3"/>
  <c r="L24" i="3" s="1"/>
  <c r="K23" i="3"/>
  <c r="L23" i="3" s="1"/>
  <c r="K22" i="3"/>
  <c r="L22" i="3" s="1"/>
  <c r="K21" i="3"/>
  <c r="L21" i="3" s="1"/>
  <c r="K20" i="3"/>
  <c r="L20" i="3" s="1"/>
  <c r="K19" i="3"/>
  <c r="L19" i="3" s="1"/>
  <c r="K18" i="3"/>
  <c r="L18" i="3" s="1"/>
  <c r="K17" i="3"/>
  <c r="L17" i="3" s="1"/>
  <c r="K16" i="3"/>
  <c r="L16" i="3" s="1"/>
  <c r="K15" i="3"/>
  <c r="L15" i="3" s="1"/>
  <c r="K14" i="3"/>
  <c r="L14" i="3" s="1"/>
  <c r="L13" i="3"/>
  <c r="K13" i="3"/>
  <c r="K12" i="3"/>
  <c r="L12" i="3" s="1"/>
  <c r="K11" i="3"/>
  <c r="L11" i="3" s="1"/>
  <c r="K10" i="3"/>
  <c r="L10" i="3" s="1"/>
  <c r="K9" i="3"/>
  <c r="L9" i="3" s="1"/>
  <c r="K8" i="3"/>
  <c r="L8" i="3" s="1"/>
  <c r="K7" i="3"/>
  <c r="L7" i="3" s="1"/>
  <c r="K6" i="3"/>
  <c r="L6" i="3" s="1"/>
  <c r="J25" i="2"/>
  <c r="J24" i="2"/>
  <c r="J23" i="2"/>
  <c r="J22" i="2"/>
  <c r="J21" i="2"/>
  <c r="J20" i="2"/>
  <c r="J19" i="2"/>
  <c r="J18" i="2"/>
  <c r="J17" i="2"/>
  <c r="J16" i="2"/>
  <c r="J15" i="2"/>
  <c r="J14" i="2"/>
  <c r="J13" i="2"/>
  <c r="J12" i="2"/>
  <c r="J11" i="2"/>
  <c r="J10" i="2"/>
  <c r="J9" i="2"/>
  <c r="J8" i="2"/>
  <c r="J7" i="2"/>
  <c r="J6" i="2"/>
  <c r="E6" i="1"/>
  <c r="L47" i="3" l="1"/>
  <c r="L48" i="3" s="1"/>
  <c r="C12" i="6" s="1"/>
  <c r="K12" i="2"/>
  <c r="L12" i="2" s="1"/>
  <c r="K24" i="2"/>
  <c r="L24" i="2" s="1"/>
  <c r="K25" i="2"/>
  <c r="L25" i="2" s="1"/>
  <c r="K14" i="2"/>
  <c r="L14" i="2" s="1"/>
  <c r="K15" i="2"/>
  <c r="L15" i="2" s="1"/>
  <c r="K16" i="2"/>
  <c r="L16" i="2" s="1"/>
  <c r="K17" i="2"/>
  <c r="L17" i="2" s="1"/>
  <c r="K19" i="2"/>
  <c r="L19" i="2" s="1"/>
  <c r="K23" i="2"/>
  <c r="L23" i="2" s="1"/>
  <c r="K18" i="2"/>
  <c r="L18" i="2" s="1"/>
  <c r="K8" i="2"/>
  <c r="L8" i="2" s="1"/>
  <c r="K20" i="2"/>
  <c r="L20" i="2" s="1"/>
  <c r="K11" i="2"/>
  <c r="L11" i="2" s="1"/>
  <c r="K6" i="2"/>
  <c r="L6" i="2" s="1"/>
  <c r="L27" i="2" s="1"/>
  <c r="L28" i="2" s="1"/>
  <c r="C11" i="6" s="1"/>
  <c r="K7" i="2"/>
  <c r="L7" i="2" s="1"/>
  <c r="K9" i="2"/>
  <c r="L9" i="2" s="1"/>
  <c r="K21" i="2"/>
  <c r="L21" i="2" s="1"/>
  <c r="K10" i="2"/>
  <c r="L10" i="2" s="1"/>
  <c r="K22" i="2"/>
  <c r="L22" i="2" s="1"/>
  <c r="K13" i="2"/>
  <c r="L13" i="2" s="1"/>
  <c r="C16" i="6" l="1"/>
</calcChain>
</file>

<file path=xl/sharedStrings.xml><?xml version="1.0" encoding="utf-8"?>
<sst xmlns="http://schemas.openxmlformats.org/spreadsheetml/2006/main" count="127" uniqueCount="109">
  <si>
    <t>AUTOBAREMACIÓN INDIVIDUAL - BOLSA DE EMPLEO ULE</t>
  </si>
  <si>
    <t>Incluya solo méritos cuya documentación acreditativa acompañe a la solicitud o cuya incorporación desde la convocatoria anterior solicite, identificando la fecha y el número de registro de aquella solicitud. La falta de presentación del autobaremo, su cumplimentación incompleta, errónea, inexacta o falsa, o la alegación de méritos sin acreditación, podrán dar lugar a la no valoración de los méritos afectados o a la exclusión del proceso, conforme a las bases y tras los trámites que procedan. La falsedad podrá dar lugar, además, a las responsabilidades que correspondan.</t>
  </si>
  <si>
    <t>Identificador de la solicitud</t>
  </si>
  <si>
    <t>Escala / categoría</t>
  </si>
  <si>
    <t>Titulado/a Superior Veterinario — Animalario, Clínica Veterinaria y Afines</t>
  </si>
  <si>
    <t>Fecha de publicación en BOCyL</t>
  </si>
  <si>
    <t>Fecha fin solicitudes</t>
  </si>
  <si>
    <t>Campus</t>
  </si>
  <si>
    <t>León</t>
  </si>
  <si>
    <t>Fecha mínima computable</t>
  </si>
  <si>
    <t>En esta hoja, cumplimente únicamente la celda amarilla «Identificador de la solicitud» con el identificador de la solicitud generada mediante el formulario electrónico.</t>
  </si>
  <si>
    <t>Acceso rápido a apartados</t>
  </si>
  <si>
    <t>a) Ejercicios eliminatorios</t>
  </si>
  <si>
    <t>b) Experiencia específica</t>
  </si>
  <si>
    <t>c) Formación específica</t>
  </si>
  <si>
    <t>d) Titulaciones académicas</t>
  </si>
  <si>
    <t>Resultado / resumen</t>
  </si>
  <si>
    <t>a) EJERCICIOS ELIMINATORIOS SUPERADOS</t>
  </si>
  <si>
    <r>
      <t xml:space="preserve">Cumplimente todas las columnas amarillas de cada ejercicio: fecha de superación (dd/mm/aaaa), Administración, convocatoria/proceso, categoría o grupo, Área/Especialidad, puntos obtenidos y puntuación máxima posible en el ejercicio. Las tres columnas azules de la derecha se calculan automáticamente.
SOLO DEBE INCLUIR MÉRITOS VALORABLES SEGÚN LA CONVOCATORIA. </t>
    </r>
    <r>
      <rPr>
        <b/>
        <i/>
        <sz val="10"/>
        <color rgb="FFC00000"/>
        <rFont val="Calibri"/>
      </rPr>
      <t xml:space="preserve">
INCLUYA ÚNICAMENTE MÉRITOS ACREDITADOS CON LA DOCUMENTACIÓN QUE ACOMPAÑE A LA SOLICITUD O CUYA INCORPORACIÓN DESDE LA CONVOCATORIA ANTERIOR SOLICITE (EN ESTE CASO, INDIQUE LA FECHA Y EL NÚMERO DE REGISTRO DE LA SOLICITUD DE LA CONVOCATORIA ANTERIOR).
Solo se valorarán ejercicios superados durante los cinco años inmediatamente anteriores a la publicación de esta convocatoria en BOCyL.</t>
    </r>
  </si>
  <si>
    <t>Nº</t>
  </si>
  <si>
    <t>Fecha de superación del ejercicio
(dd/mm/aaaa)</t>
  </si>
  <si>
    <t>Administración</t>
  </si>
  <si>
    <t>Convocatoria/proceso</t>
  </si>
  <si>
    <t>Categoría o grupo</t>
  </si>
  <si>
    <t>Área/Especialidad</t>
  </si>
  <si>
    <t>Puntos obtenidos en el ejercicio</t>
  </si>
  <si>
    <t>Puntuación máxima posible en el ejercicio</t>
  </si>
  <si>
    <t>Fecha y número de registro de la solicitud de la convocatoria anterior (si procede)</t>
  </si>
  <si>
    <t>Nota base 10
(calculada)</t>
  </si>
  <si>
    <t>Computa
por plazo</t>
  </si>
  <si>
    <t>Puntuación
(calculada)</t>
  </si>
  <si>
    <t>Subtotal antes de tope</t>
  </si>
  <si>
    <t>Puntuación apartado a) - máximo 30</t>
  </si>
  <si>
    <t>b) EXPERIENCIA ESPECÍFICA</t>
  </si>
  <si>
    <t>Fecha inicio
(dd/mm/aaaa)</t>
  </si>
  <si>
    <t>Fecha fin
(dd/mm/aaaa)</t>
  </si>
  <si>
    <t>Grupo de cotización
(si procede)</t>
  </si>
  <si>
    <t>Puntuación apartado b) - máximo 50</t>
  </si>
  <si>
    <t>c) FORMACIÓN ESPECÍFICA</t>
  </si>
  <si>
    <t>SOLO DEBE INCLUIR MÉRITOS VALORABLES SEGÚN LA CONVOCATORIA. 
INCLUYA ÚNICAMENTE MÉRITOS ACREDITADOS CON LA DOCUMENTACIÓN QUE ACOMPAÑE A LA SOLICITUD O CUYA INCORPORACIÓN DESDE LA CONVOCATORIA ANTERIOR SOLICITE (EN ESTE CASO, INDIQUE LA FECHA Y EL NÚMERO DE REGISTRO DE LA SOLICITUD DE LA CONVOCATORIA ANTERIOR).
Solo formación directamente relacionada con las funciones de Veterinario (Animalario, Clínica Veterinaria y Afines): capacitación para diseñar proyectos/procedimientos (art. 15.2.d RD 53/2013), supervisión in situ del bienestar y cuidados (art. 15.2.e), u otra formación específica relacionada. Seleccione categoría, aprovechamiento/asistencia y horas acreditadas. La capacitación de veterinario designado (art. 15.2.f) es requisito de acceso, no mérito por sí sola.</t>
  </si>
  <si>
    <t>Curso / acción formativa</t>
  </si>
  <si>
    <t>Categoría de formación (anexo I)</t>
  </si>
  <si>
    <t>Tipo de certificación</t>
  </si>
  <si>
    <t>Horas</t>
  </si>
  <si>
    <t>Puntuación apartado c) - máximo 10</t>
  </si>
  <si>
    <t>d) TITULACIONES ACADÉMICAS</t>
  </si>
  <si>
    <t>SOLO DEBE INCLUIR MÉRITOS VALORABLES SEGÚN LA CONVOCATORIA. 
INCLUYA ÚNICAMENTE MÉRITOS ACREDITADOS CON LA DOCUMENTACIÓN QUE ACOMPAÑE A LA SOLICITUD O CUYA INCORPORACIÓN DESDE LA CONVOCATORIA ANTERIOR SOLICITE (EN ESTE CASO, INDIQUE LA FECHA Y EL NÚMERO DE REGISTRO DE LA SOLICITUD DE LA CONVOCATORIA ANTERIOR).
Incluya solamente titulaciones adicionales a la exigida para participar que la convocatoria especifique como baremables. Indique su categoría, relación directa y nivel MECES. Si la convocatoria no especifica titulaciones baremables, deje este apartado en blanco. Puntuación máxima del apartado: 10 puntos.</t>
  </si>
  <si>
    <t>Titulación</t>
  </si>
  <si>
    <t>Relacionada</t>
  </si>
  <si>
    <t>Nivel MECES</t>
  </si>
  <si>
    <t>Puntuación apartado d) - máximo 10</t>
  </si>
  <si>
    <t>La titulación exigida para participar es un requisito de acceso y no se autobarema aquí. Las titulaciones sin nivel MECES se valorarán solo en los términos del reglamento y de la convocatoria.</t>
  </si>
  <si>
    <t>RESULTADO DE LA AUTOBAREMACIÓN</t>
  </si>
  <si>
    <t>RESUMEN DE PUNTUACIÓN</t>
  </si>
  <si>
    <t>Apartado a) Ejercicios eliminatorios</t>
  </si>
  <si>
    <t>Apartado b) Experiencia específica</t>
  </si>
  <si>
    <t>Apartado c) Formación específica</t>
  </si>
  <si>
    <t>Apartado d) Titulaciones relacionadas</t>
  </si>
  <si>
    <t>TOTAL AUTOBAREMACIÓN</t>
  </si>
  <si>
    <t>Total máximo: 100 puntos (ejercicios 30, experiencia 50, formación 10 y titulaciones 10). La autobaremación está sujeta a comprobación. Acredite los requisitos de Veterinaria y capacitación de veterinario designado (art. 15.2.f RD 53/2013); estos requisitos no puntúan como méritos.</t>
  </si>
  <si>
    <t>PARÁMETROS DEL BAREMO</t>
  </si>
  <si>
    <t>Parámetro</t>
  </si>
  <si>
    <t>Valor</t>
  </si>
  <si>
    <t>Máximo ejercicios eliminatorios</t>
  </si>
  <si>
    <t>Máximo experiencia específica</t>
  </si>
  <si>
    <t>Reducción ejercicios en otra Administración Pública</t>
  </si>
  <si>
    <t>Puntos por día experiencia ULE</t>
  </si>
  <si>
    <t>Reducción experiencia en otra Administración Pública</t>
  </si>
  <si>
    <t>Puntos por hora formación de aprovechamiento</t>
  </si>
  <si>
    <t>Puntos por hora formación de asistencia</t>
  </si>
  <si>
    <t>Máximo formación específica</t>
  </si>
  <si>
    <t>Puntos por titulación baremable</t>
  </si>
  <si>
    <t>Puntos por titulación baremable (mismo criterio)</t>
  </si>
  <si>
    <t>Máximo titulaciones en esta convocatoria</t>
  </si>
  <si>
    <t>INSTRUCCIONES DE USO</t>
  </si>
  <si>
    <t>Apartado</t>
  </si>
  <si>
    <t>Instrucción</t>
  </si>
  <si>
    <t>1</t>
  </si>
  <si>
    <t>Identificación</t>
  </si>
  <si>
    <t>2</t>
  </si>
  <si>
    <t>Dónde escribir</t>
  </si>
  <si>
    <t>3</t>
  </si>
  <si>
    <t>Qué alegar</t>
  </si>
  <si>
    <t>4</t>
  </si>
  <si>
    <t>A. Ejercicios</t>
  </si>
  <si>
    <t>5</t>
  </si>
  <si>
    <t>B. Experiencia</t>
  </si>
  <si>
    <t>6</t>
  </si>
  <si>
    <t>C. Formación</t>
  </si>
  <si>
    <t>7</t>
  </si>
  <si>
    <t>D. Titulaciones</t>
  </si>
  <si>
    <t>8</t>
  </si>
  <si>
    <t>Acreditación</t>
  </si>
  <si>
    <t>Revisión y envío</t>
  </si>
  <si>
    <t>Revise los cuatro apartados y el resultado (máximo 100 puntos). Presente el Excel .xlsx junto con la solicitud y la documentación acreditativa. La puntuación es provisional y revisable.</t>
  </si>
  <si>
    <t>Administración (tipo)</t>
  </si>
  <si>
    <t>Nombre de la otra Administración</t>
  </si>
  <si>
    <t>Jornada (tipo)</t>
  </si>
  <si>
    <t>Días computables
(calculados)</t>
  </si>
  <si>
    <t>En Datos_generales, cumplimente únicamente la celda amarilla «Identificador de la solicitud». Recursos Humanos incorporará la fecha de publicación en BOCyL y la fecha límite de solicitudes una vez publicada la convocatoria. La fecha mínima para ejercicios se calcula automáticamente. No altere las fechas ni las fórmulas.</t>
  </si>
  <si>
    <t>Rellene solo las celdas amarillas habilitadas de A_Ejercicios, B_Experiencia, C_Formacion y D_Titulaciones. Las columnas azules calculan resultados. Guarde el libro en formato .xlsx sin alterar su estructura ni fórmulas.</t>
  </si>
  <si>
    <t>Declare exclusivamente los méritos poseídos al finalizar el plazo de solicitudes y acreditados con documentación nueva o cuya incorporación solicite desde la convocatoria anterior (indicando fecha y número de registro). La titulación exigida para participar y las capacitaciones exigidas como requisito no se valoran de nuevo como mérito.</t>
  </si>
  <si>
    <t>A_Ejercicios: introduzca la fecha de superación como fecha válida de Excel (dd/mm/aaaa), Administración, tipo de proceso (seleccione «1. Proceso de acceso libre»), categoría/grupo, área/especialidad, nota obtenida y puntuación máxima. G y H admiten solo números: H debe ser mayor que cero y G debe estar entre cero y H. Los procesos distintos del acceso libre puntúan cero. Solo computan ejercicios dentro de los cinco años anteriores a la publicación en BOCyL; se aplica 100 % para ULE y 70 % para otras Administraciones. Máximo 30 puntos.</t>
  </si>
  <si>
    <t>B_Experiencia: introduzca fechas válidas (dd/mm/aaaa), seleccione «Universidad de León» u «Otra Administración Pública» y, en este último caso, indique su nombre en la columna siguiente. Seleccione «Completa», «Parcial igual o superior al 50%» o «Parcial inferior al 50%». Indique categoría/grupo y área/especialidad; grupo de cotización cuando proceda. No se admiten fechas invertidas, finales posteriores a la fecha límite de solicitudes ni periodos solapados. Las jornadas inferiores al 50 % no puntúan. Máximo 50 puntos.</t>
  </si>
  <si>
    <t>C_Formacion: indique la actividad, su categoría en el desplegable, el tipo de certificación (Aprovechamiento o Asistencia) y las horas. Las horas deben ser numéricas, mayores que cero y no superiores a 700 por actividad. Se asignan 0,04 puntos por hora de aprovechamiento y 0,02 por asistencia. Solo se valora formación directamente relacionada y acreditada. Máximo 10 puntos.</t>
  </si>
  <si>
    <t>D_Titulaciones: seleccione una titulación oficial adicional a la de acceso, indique si está relacionada y su nivel MECES. No repita el mismo máster: el libro rechaza duplicados de los dos másteres identificados expresamente. La opción genérica «Otra titulación» exige acreditar que se trata de títulos distintos, de nivel MECES superior y del mismo ámbito; la revisión documental comprobará la ausencia de duplicidades. Máximo 10 puntos.</t>
  </si>
  <si>
    <t xml:space="preserve">Puntuación (calculada) </t>
  </si>
  <si>
    <t xml:space="preserve">Cumplimente todas las celdas amarillas de cada periodo: Fecha de inicio y fecha de fin en formato dd/mm/aaaa. En «Administración (tipo)» seleccione Universidad de León u Otra Administración Pública. Si elige otra Administración, indique su nombre en la columna siguiente. Seleccione el tipo de jornada en el desplegable. Las jornadas inferiores al 50 % no puntúan. No duplique periodos de servicios. Jornada, seleccionando en el desplegable; categoría o grupo; Área/Especialidad; y grupo de cotización de la vida laboral, si procede (el grupo de cotización procede cuando los servicios se hayan prestado fuera del ámbito de aplicación del Convenio Colectivo de PTGAS laboral de las universidades públicas de Castilla y León). Las dos columnas azules de la derecha se calculan automáticamente.
SOLO DEBE INCLUIR MÉRITOS VALORABLES SEGÚN LA CONVOCATORIA. 
INCLUYA ÚNICAMENTE MÉRITOS ACREDITADOS CON LA DOCUMENTACIÓN QUE ACOMPAÑE A LA SOLICITUD O CUYA INCORPORACIÓN DESDE LA CONVOCATORIA ANTERIOR SOLICITE (EN ESTE CASO, INDIQUE LA FECHA Y EL NÚMERO DE REGISTRO DE LA SOLICITUD DE LA CONVOCATORIA ANTERIOR).
ç Las jornadas inferiores al 50% no puntúan; las iguales o superiores al 50% se valoran como completas. </t>
  </si>
  <si>
    <r>
      <t xml:space="preserve">Identificador de la solicitud         </t>
    </r>
    <r>
      <rPr>
        <b/>
        <i/>
        <sz val="10"/>
        <color theme="9" tint="-0.499984740745262"/>
        <rFont val="Calibri"/>
        <family val="2"/>
      </rPr>
      <t>(lo obtendrá al cumplimentar el formulario de solicitud disponible en la página web de la Universidad donde se ha publicado la convocatoria)</t>
    </r>
    <r>
      <rPr>
        <b/>
        <sz val="10"/>
        <color rgb="FF000000"/>
        <rFont val="Calibri"/>
        <family val="2"/>
      </rPr>
      <t xml:space="preserve"> CAMPO OBLIGATORIO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</si>
</sst>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lt;1000000]dd/mm/yyyy;00&quot;/&quot;00&quot;/&quot;0000"/>
    <numFmt numFmtId="165" formatCode="0.000"/>
    <numFmt numFmtId="166" formatCode="0.##%"/>
  </numFmts>
  <fonts count="13" x14ac:knownFonts="1">
    <font>
      <sz val="11"/>
      <color theme="1"/>
      <name val="Calibri"/>
    </font>
    <font>
      <b/>
      <sz val="14"/>
      <color rgb="FFFFFFFF"/>
      <name val="Calibri"/>
    </font>
    <font>
      <b/>
      <sz val="10"/>
      <color rgb="FFFFFFFF"/>
      <name val="Calibri"/>
    </font>
    <font>
      <sz val="10"/>
      <color rgb="FF000000"/>
      <name val="Calibri"/>
    </font>
    <font>
      <b/>
      <sz val="10"/>
      <color rgb="FF000000"/>
      <name val="Calibri"/>
    </font>
    <font>
      <sz val="12"/>
      <color theme="10"/>
      <name val="Calibri"/>
    </font>
    <font>
      <b/>
      <i/>
      <sz val="10"/>
      <color rgb="FFC00000"/>
      <name val="Calibri"/>
    </font>
    <font>
      <b/>
      <i/>
      <sz val="10"/>
      <color rgb="FFC00000"/>
      <name val="Calibri"/>
    </font>
    <font>
      <sz val="11"/>
      <color theme="1"/>
      <name val="Calibri"/>
    </font>
    <font>
      <b/>
      <i/>
      <sz val="10"/>
      <color rgb="FFC00000"/>
      <name val="Calibri"/>
    </font>
    <font>
      <b/>
      <sz val="10"/>
      <color rgb="FFFFFFFF"/>
      <name val="Calibri"/>
    </font>
    <font>
      <b/>
      <i/>
      <sz val="10"/>
      <color theme="9" tint="-0.499984740745262"/>
      <name val="Calibri"/>
      <family val="2"/>
    </font>
    <font>
      <b/>
      <sz val="10"/>
      <color rgb="FF000000"/>
      <name val="Calibri"/>
      <family val="2"/>
    </font>
  </fonts>
  <fills count="13">
    <fill>
      <patternFill patternType="none"/>
    </fill>
    <fill>
      <patternFill patternType="gray125"/>
    </fill>
    <fill>
      <patternFill patternType="solid">
        <fgColor rgb="FF1F4E78"/>
      </patternFill>
    </fill>
    <fill>
      <patternFill patternType="solid">
        <fgColor rgb="FF5B9BD5"/>
      </patternFill>
    </fill>
    <fill>
      <patternFill patternType="solid">
        <fgColor rgb="FFE2F0D9"/>
      </patternFill>
    </fill>
    <fill>
      <patternFill patternType="solid">
        <fgColor rgb="FFF2F2F2"/>
      </patternFill>
    </fill>
    <fill>
      <patternFill patternType="solid">
        <fgColor rgb="FFFFF2CC"/>
      </patternFill>
    </fill>
    <fill>
      <patternFill patternType="solid">
        <fgColor rgb="FFD9EAF7"/>
      </patternFill>
    </fill>
    <fill>
      <patternFill patternType="solid">
        <fgColor rgb="FFFFFFFF"/>
      </patternFill>
    </fill>
    <fill>
      <patternFill patternType="solid">
        <fgColor rgb="FFE7E6E6"/>
      </patternFill>
    </fill>
    <fill>
      <patternFill patternType="solid">
        <fgColor rgb="FFFFF2CC"/>
      </patternFill>
    </fill>
    <fill>
      <patternFill patternType="solid">
        <fgColor rgb="FFFFF2CC"/>
      </patternFill>
    </fill>
    <fill>
      <patternFill patternType="solid">
        <fgColor rgb="FFFFF2CC"/>
      </patternFill>
    </fill>
  </fills>
  <borders count="17">
    <border>
      <left/>
      <right/>
      <top/>
      <bottom/>
      <diagonal/>
    </border>
    <border>
      <left style="thin">
        <color rgb="FFB7B7B7"/>
      </left>
      <right style="thin">
        <color rgb="FFB7B7B7"/>
      </right>
      <top style="thin">
        <color rgb="FFB7B7B7"/>
      </top>
      <bottom style="thin">
        <color rgb="FFB7B7B7"/>
      </bottom>
      <diagonal/>
    </border>
    <border>
      <left/>
      <right/>
      <top/>
      <bottom/>
      <diagonal/>
    </border>
    <border>
      <left/>
      <right/>
      <top style="thin">
        <color rgb="FFB7B7B7"/>
      </top>
      <bottom style="thin">
        <color rgb="FFB7B7B7"/>
      </bottom>
      <diagonal/>
    </border>
    <border>
      <left/>
      <right style="thin">
        <color rgb="FFB7B7B7"/>
      </right>
      <top style="thin">
        <color rgb="FFB7B7B7"/>
      </top>
      <bottom style="thin">
        <color rgb="FFB7B7B7"/>
      </bottom>
      <diagonal/>
    </border>
    <border>
      <left/>
      <right/>
      <top style="thin">
        <color rgb="FFB7B7B7"/>
      </top>
      <bottom/>
      <diagonal/>
    </border>
    <border>
      <left/>
      <right style="thin">
        <color rgb="FFB7B7B7"/>
      </right>
      <top style="thin">
        <color rgb="FFB7B7B7"/>
      </top>
      <bottom/>
      <diagonal/>
    </border>
    <border>
      <left style="thin">
        <color rgb="FFB7B7B7"/>
      </left>
      <right/>
      <top/>
      <bottom/>
      <diagonal/>
    </border>
    <border>
      <left/>
      <right style="thin">
        <color rgb="FFB7B7B7"/>
      </right>
      <top/>
      <bottom/>
      <diagonal/>
    </border>
    <border>
      <left style="thin">
        <color rgb="FFB7B7B7"/>
      </left>
      <right/>
      <top/>
      <bottom style="thin">
        <color rgb="FFB7B7B7"/>
      </bottom>
      <diagonal/>
    </border>
    <border>
      <left/>
      <right/>
      <top/>
      <bottom style="thin">
        <color rgb="FFB7B7B7"/>
      </bottom>
      <diagonal/>
    </border>
    <border>
      <left/>
      <right style="thin">
        <color rgb="FFB7B7B7"/>
      </right>
      <top/>
      <bottom style="thin">
        <color rgb="FFB7B7B7"/>
      </bottom>
      <diagonal/>
    </border>
    <border>
      <left/>
      <right/>
      <top/>
      <bottom/>
      <diagonal/>
    </border>
    <border>
      <left style="thin">
        <color rgb="FFB7B7B7"/>
      </left>
      <right style="thin">
        <color rgb="FFB7B7B7"/>
      </right>
      <top style="thin">
        <color rgb="FFB7B7B7"/>
      </top>
      <bottom style="thin">
        <color rgb="FFB7B7B7"/>
      </bottom>
      <diagonal/>
    </border>
    <border>
      <left/>
      <right style="thin">
        <color rgb="FFB7B7B7"/>
      </right>
      <top style="thin">
        <color rgb="FFB7B7B7"/>
      </top>
      <bottom style="thin">
        <color rgb="FFB7B7B7"/>
      </bottom>
      <diagonal/>
    </border>
    <border>
      <left/>
      <right/>
      <top style="thin">
        <color rgb="FFB7B7B7"/>
      </top>
      <bottom style="thin">
        <color rgb="FFB7B7B7"/>
      </bottom>
      <diagonal/>
    </border>
    <border>
      <left style="thin">
        <color rgb="FFB7B7B7"/>
      </left>
      <right/>
      <top style="thin">
        <color rgb="FFB7B7B7"/>
      </top>
      <bottom style="thin">
        <color rgb="FFB7B7B7"/>
      </bottom>
      <diagonal/>
    </border>
  </borders>
  <cellStyleXfs count="3">
    <xf numFmtId="0" fontId="0" fillId="0" borderId="2"/>
    <xf numFmtId="0" fontId="5" fillId="0" borderId="2"/>
    <xf numFmtId="0" fontId="8" fillId="0" borderId="12"/>
  </cellStyleXfs>
  <cellXfs count="84">
    <xf numFmtId="0" fontId="0" fillId="0" borderId="0" xfId="0" applyBorder="1"/>
    <xf numFmtId="0" fontId="0" fillId="0" borderId="0" xfId="0" applyBorder="1"/>
    <xf numFmtId="0" fontId="3" fillId="7"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4" fillId="5"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165" fontId="3" fillId="7" borderId="1" xfId="0" applyNumberFormat="1" applyFont="1" applyFill="1" applyBorder="1" applyAlignment="1">
      <alignment horizontal="center" vertical="center" wrapText="1"/>
    </xf>
    <xf numFmtId="1" fontId="3" fillId="5" borderId="1" xfId="0" applyNumberFormat="1" applyFont="1" applyFill="1" applyBorder="1" applyAlignment="1">
      <alignment horizontal="center" vertical="center" wrapText="1"/>
    </xf>
    <xf numFmtId="1" fontId="2" fillId="3"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0" fontId="4"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4" fillId="5" borderId="1" xfId="0" applyFont="1" applyFill="1" applyBorder="1" applyAlignment="1">
      <alignment horizontal="left" vertical="center" wrapText="1"/>
    </xf>
    <xf numFmtId="0" fontId="3" fillId="4" borderId="1" xfId="0" applyFont="1" applyFill="1" applyBorder="1" applyAlignment="1">
      <alignment horizontal="left" vertical="center" wrapText="1"/>
    </xf>
    <xf numFmtId="165" fontId="3" fillId="4" borderId="1" xfId="0" applyNumberFormat="1" applyFont="1" applyFill="1" applyBorder="1" applyAlignment="1">
      <alignment horizontal="center" vertical="center" wrapText="1"/>
    </xf>
    <xf numFmtId="0" fontId="8" fillId="0" borderId="12" xfId="2"/>
    <xf numFmtId="0" fontId="8" fillId="0" borderId="12" xfId="2"/>
    <xf numFmtId="0" fontId="2" fillId="3" borderId="13" xfId="2" applyFont="1" applyFill="1" applyBorder="1" applyAlignment="1">
      <alignment horizontal="center" vertical="center" wrapText="1"/>
    </xf>
    <xf numFmtId="0" fontId="3" fillId="5" borderId="13" xfId="2" applyFont="1" applyFill="1" applyBorder="1" applyAlignment="1">
      <alignment horizontal="center" vertical="center" wrapText="1"/>
    </xf>
    <xf numFmtId="165" fontId="3" fillId="7" borderId="13" xfId="2"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0" fillId="0" borderId="12" xfId="0" applyBorder="1"/>
    <xf numFmtId="0" fontId="10" fillId="3" borderId="13" xfId="0" applyFont="1" applyFill="1" applyBorder="1" applyAlignment="1">
      <alignment horizontal="center" vertical="center" wrapText="1"/>
    </xf>
    <xf numFmtId="0" fontId="4" fillId="5" borderId="13" xfId="0" applyFont="1" applyFill="1" applyBorder="1" applyAlignment="1">
      <alignment horizontal="right" vertical="center" wrapText="1"/>
    </xf>
    <xf numFmtId="0" fontId="0" fillId="0" borderId="0" xfId="0" applyNumberFormat="1" applyFont="1" applyFill="1" applyBorder="1" applyAlignment="1"/>
    <xf numFmtId="0" fontId="0" fillId="0" borderId="0" xfId="0" applyBorder="1"/>
    <xf numFmtId="165" fontId="3" fillId="7" borderId="16" xfId="0" applyNumberFormat="1" applyFont="1" applyFill="1" applyBorder="1" applyAlignment="1">
      <alignment horizontal="center" vertical="center" wrapText="1"/>
    </xf>
    <xf numFmtId="0" fontId="12" fillId="5" borderId="1" xfId="0" applyFont="1" applyFill="1" applyBorder="1" applyAlignment="1">
      <alignment horizontal="left" vertical="center" wrapText="1"/>
    </xf>
    <xf numFmtId="14" fontId="3" fillId="6" borderId="1" xfId="0" applyNumberFormat="1" applyFont="1" applyFill="1" applyBorder="1" applyAlignment="1" applyProtection="1">
      <alignment horizontal="left" vertical="center" wrapText="1"/>
      <protection locked="0"/>
    </xf>
    <xf numFmtId="0" fontId="3" fillId="6" borderId="1" xfId="0" applyFont="1" applyFill="1" applyBorder="1" applyAlignment="1" applyProtection="1">
      <alignment horizontal="left" vertical="center" wrapText="1"/>
      <protection locked="0"/>
    </xf>
    <xf numFmtId="165" fontId="3" fillId="6" borderId="1" xfId="0" applyNumberFormat="1" applyFont="1" applyFill="1" applyBorder="1" applyAlignment="1" applyProtection="1">
      <alignment horizontal="left" vertical="center" wrapText="1"/>
      <protection locked="0"/>
    </xf>
    <xf numFmtId="165" fontId="3" fillId="6" borderId="13" xfId="0" applyNumberFormat="1" applyFont="1" applyFill="1" applyBorder="1" applyAlignment="1" applyProtection="1">
      <alignment horizontal="left" vertical="center" wrapText="1"/>
      <protection locked="0"/>
    </xf>
    <xf numFmtId="166" fontId="3" fillId="11" borderId="1" xfId="0" applyNumberFormat="1" applyFont="1" applyFill="1" applyBorder="1" applyAlignment="1" applyProtection="1">
      <alignment horizontal="left" vertical="center" wrapText="1"/>
      <protection locked="0"/>
    </xf>
    <xf numFmtId="1" fontId="3" fillId="12" borderId="1" xfId="0" applyNumberFormat="1" applyFont="1" applyFill="1" applyBorder="1" applyAlignment="1" applyProtection="1">
      <alignment horizontal="center" vertical="center" wrapText="1"/>
      <protection locked="0"/>
    </xf>
    <xf numFmtId="0" fontId="0" fillId="6" borderId="0" xfId="0" applyNumberFormat="1" applyFont="1" applyFill="1" applyBorder="1" applyAlignment="1" applyProtection="1">
      <alignment horizontal="left" vertical="center" wrapText="1"/>
      <protection locked="0"/>
    </xf>
    <xf numFmtId="1" fontId="3" fillId="6" borderId="1" xfId="0" applyNumberFormat="1" applyFont="1" applyFill="1" applyBorder="1" applyAlignment="1" applyProtection="1">
      <alignment horizontal="center" vertical="center" wrapText="1"/>
      <protection locked="0"/>
    </xf>
    <xf numFmtId="0" fontId="3" fillId="6" borderId="1" xfId="0" applyNumberFormat="1" applyFont="1" applyFill="1" applyBorder="1" applyAlignment="1" applyProtection="1">
      <alignment horizontal="left" vertical="center" wrapText="1"/>
      <protection locked="0"/>
    </xf>
    <xf numFmtId="2" fontId="3" fillId="6" borderId="1" xfId="0" applyNumberFormat="1" applyFont="1" applyFill="1" applyBorder="1" applyAlignment="1" applyProtection="1">
      <alignment horizontal="left" vertical="center" wrapText="1"/>
      <protection locked="0"/>
    </xf>
    <xf numFmtId="0" fontId="3" fillId="10" borderId="13" xfId="2" applyFont="1"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49" fontId="3" fillId="6" borderId="1" xfId="0" applyNumberFormat="1" applyFont="1" applyFill="1" applyBorder="1" applyAlignment="1" applyProtection="1">
      <alignment horizontal="left" vertical="center" wrapText="1"/>
      <protection locked="0"/>
    </xf>
    <xf numFmtId="0" fontId="3" fillId="9" borderId="1" xfId="0" applyFont="1" applyFill="1" applyBorder="1" applyAlignment="1">
      <alignment horizontal="left" vertical="center" wrapText="1"/>
    </xf>
    <xf numFmtId="14" fontId="3" fillId="8" borderId="1" xfId="0" applyNumberFormat="1" applyFont="1" applyFill="1" applyBorder="1" applyAlignment="1">
      <alignment horizontal="left" vertical="center" wrapText="1"/>
    </xf>
    <xf numFmtId="164" fontId="3" fillId="8" borderId="1" xfId="0" applyNumberFormat="1" applyFont="1" applyFill="1" applyBorder="1" applyAlignment="1">
      <alignment horizontal="left" vertical="center" wrapText="1"/>
    </xf>
    <xf numFmtId="0" fontId="5" fillId="0" borderId="11" xfId="1" applyBorder="1" applyProtection="1">
      <protection locked="0"/>
    </xf>
    <xf numFmtId="0" fontId="6" fillId="5" borderId="1" xfId="0" applyFont="1" applyFill="1" applyBorder="1" applyAlignment="1">
      <alignment horizontal="left" vertical="center" wrapText="1"/>
    </xf>
    <xf numFmtId="0" fontId="7" fillId="5" borderId="1" xfId="0" applyFont="1" applyFill="1" applyBorder="1" applyAlignment="1">
      <alignment horizontal="left" vertical="center" wrapText="1"/>
    </xf>
    <xf numFmtId="14" fontId="3" fillId="7" borderId="1" xfId="0" applyNumberFormat="1"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9" fillId="5" borderId="1" xfId="0" applyFont="1" applyFill="1" applyBorder="1" applyAlignment="1">
      <alignment horizontal="left" vertical="center" wrapText="1"/>
    </xf>
    <xf numFmtId="0" fontId="7" fillId="5" borderId="13" xfId="0" applyFont="1" applyFill="1" applyBorder="1" applyAlignment="1">
      <alignment horizontal="left" vertical="center" wrapText="1"/>
    </xf>
    <xf numFmtId="0" fontId="4" fillId="5" borderId="1" xfId="0" applyFont="1" applyFill="1" applyBorder="1" applyAlignment="1">
      <alignment horizontal="right" vertical="center" wrapText="1"/>
    </xf>
    <xf numFmtId="0" fontId="4" fillId="5" borderId="13" xfId="0" applyFont="1" applyFill="1" applyBorder="1" applyAlignment="1">
      <alignment horizontal="right" vertical="center" wrapText="1"/>
    </xf>
    <xf numFmtId="0" fontId="0" fillId="0" borderId="0" xfId="0" applyBorder="1"/>
    <xf numFmtId="165" fontId="3" fillId="7" borderId="1" xfId="0" applyNumberFormat="1" applyFont="1" applyFill="1" applyBorder="1" applyAlignment="1">
      <alignment horizontal="center" vertical="center" wrapText="1"/>
    </xf>
    <xf numFmtId="0" fontId="3" fillId="6" borderId="1" xfId="0" applyFont="1" applyFill="1" applyBorder="1" applyAlignment="1" applyProtection="1">
      <alignment horizontal="left" vertical="center" wrapText="1"/>
      <protection locked="0"/>
    </xf>
    <xf numFmtId="0" fontId="0" fillId="0" borderId="4" xfId="0" applyBorder="1" applyProtection="1">
      <protection locked="0"/>
    </xf>
    <xf numFmtId="0" fontId="3" fillId="10" borderId="13" xfId="2" applyFont="1" applyFill="1" applyBorder="1" applyAlignment="1" applyProtection="1">
      <alignment horizontal="left" vertical="center" wrapText="1"/>
      <protection locked="0"/>
    </xf>
    <xf numFmtId="0" fontId="3" fillId="5" borderId="13" xfId="2" applyFont="1" applyFill="1" applyBorder="1" applyAlignment="1" applyProtection="1">
      <alignment horizontal="center" vertical="center" wrapText="1"/>
      <protection locked="0"/>
    </xf>
    <xf numFmtId="0" fontId="4" fillId="5" borderId="16" xfId="2" applyFont="1" applyFill="1" applyBorder="1" applyAlignment="1">
      <alignment horizontal="right" vertical="center" wrapText="1"/>
    </xf>
    <xf numFmtId="0" fontId="4" fillId="5" borderId="15" xfId="2" applyFont="1" applyFill="1" applyBorder="1" applyAlignment="1">
      <alignment horizontal="right" vertical="center" wrapText="1"/>
    </xf>
    <xf numFmtId="0" fontId="4" fillId="5" borderId="14" xfId="2" applyFont="1" applyFill="1" applyBorder="1" applyAlignment="1">
      <alignment horizontal="right" vertical="center" wrapText="1"/>
    </xf>
    <xf numFmtId="0" fontId="6" fillId="5" borderId="16" xfId="0" applyFont="1" applyFill="1" applyBorder="1" applyAlignment="1">
      <alignment horizontal="left" vertical="center" wrapText="1"/>
    </xf>
    <xf numFmtId="0" fontId="6" fillId="5" borderId="15" xfId="0" applyFont="1" applyFill="1" applyBorder="1" applyAlignment="1">
      <alignment horizontal="left" vertical="center" wrapText="1"/>
    </xf>
    <xf numFmtId="0" fontId="6" fillId="5" borderId="14" xfId="0" applyFont="1" applyFill="1" applyBorder="1" applyAlignment="1">
      <alignment horizontal="left" vertical="center" wrapText="1"/>
    </xf>
    <xf numFmtId="0" fontId="1" fillId="2" borderId="13" xfId="2" applyFont="1" applyFill="1" applyBorder="1" applyAlignment="1">
      <alignment horizontal="center" vertical="center" wrapText="1"/>
    </xf>
    <xf numFmtId="0" fontId="8" fillId="0" borderId="15" xfId="2" applyBorder="1"/>
    <xf numFmtId="0" fontId="8" fillId="0" borderId="14" xfId="2" applyBorder="1"/>
    <xf numFmtId="0" fontId="2" fillId="3" borderId="13" xfId="2" applyFont="1" applyFill="1" applyBorder="1" applyAlignment="1">
      <alignment horizontal="center" vertical="center" wrapText="1"/>
    </xf>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3" fillId="7" borderId="1" xfId="0" applyFont="1" applyFill="1" applyBorder="1" applyAlignment="1">
      <alignment horizontal="left" vertical="center" wrapText="1"/>
    </xf>
    <xf numFmtId="14" fontId="3" fillId="7" borderId="1" xfId="0" applyNumberFormat="1" applyFont="1" applyFill="1" applyBorder="1" applyAlignment="1">
      <alignment horizontal="left" vertical="center" wrapText="1"/>
    </xf>
    <xf numFmtId="0" fontId="4" fillId="5" borderId="1" xfId="0" applyFont="1" applyFill="1" applyBorder="1" applyAlignment="1">
      <alignment horizontal="left" vertical="center" wrapText="1"/>
    </xf>
  </cellXfs>
  <cellStyles count="3">
    <cellStyle name="Hyperlink" xfId="1" xr:uid="{00000000-0005-0000-0000-000000000000}"/>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2CC"/>
  </sheetPr>
  <dimension ref="A1:F16"/>
  <sheetViews>
    <sheetView showGridLines="0" tabSelected="1" workbookViewId="0">
      <selection activeCell="A12" sqref="A12:F12"/>
    </sheetView>
  </sheetViews>
  <sheetFormatPr baseColWidth="10" defaultColWidth="9.140625" defaultRowHeight="15" x14ac:dyDescent="0.25"/>
  <cols>
    <col min="1" max="1" width="27" customWidth="1"/>
    <col min="2" max="2" width="22" customWidth="1"/>
    <col min="3" max="3" width="10" customWidth="1"/>
    <col min="4" max="4" width="27" customWidth="1"/>
    <col min="5" max="5" width="22" customWidth="1"/>
    <col min="6" max="6" width="10" customWidth="1"/>
    <col min="7" max="8" width="16" customWidth="1"/>
  </cols>
  <sheetData>
    <row r="1" spans="1:6" ht="28.9" customHeight="1" x14ac:dyDescent="0.25">
      <c r="A1" s="41" t="s">
        <v>0</v>
      </c>
      <c r="B1" s="41"/>
      <c r="C1" s="41"/>
      <c r="D1" s="41"/>
      <c r="E1" s="41"/>
      <c r="F1" s="41"/>
    </row>
    <row r="2" spans="1:6" ht="78" customHeight="1" x14ac:dyDescent="0.25">
      <c r="A2" s="47" t="s">
        <v>1</v>
      </c>
      <c r="B2" s="48"/>
      <c r="C2" s="48"/>
      <c r="D2" s="48"/>
      <c r="E2" s="48"/>
      <c r="F2" s="48"/>
    </row>
    <row r="3" spans="1:6" ht="93" customHeight="1" x14ac:dyDescent="0.25">
      <c r="A3" s="29" t="s">
        <v>108</v>
      </c>
      <c r="B3" s="42"/>
      <c r="C3" s="42"/>
      <c r="D3" s="42"/>
      <c r="E3" s="42"/>
      <c r="F3" s="42"/>
    </row>
    <row r="4" spans="1:6" ht="31.9" customHeight="1" x14ac:dyDescent="0.25">
      <c r="A4" s="14" t="s">
        <v>3</v>
      </c>
      <c r="B4" s="43" t="s">
        <v>4</v>
      </c>
      <c r="C4" s="43"/>
      <c r="D4" s="43"/>
      <c r="E4" s="43"/>
      <c r="F4" s="43"/>
    </row>
    <row r="5" spans="1:6" ht="31.9" customHeight="1" x14ac:dyDescent="0.25">
      <c r="A5" s="14" t="s">
        <v>5</v>
      </c>
      <c r="B5" s="44">
        <v>46316</v>
      </c>
      <c r="C5" s="44"/>
      <c r="D5" s="14" t="s">
        <v>6</v>
      </c>
      <c r="E5" s="44">
        <v>46323</v>
      </c>
      <c r="F5" s="45"/>
    </row>
    <row r="6" spans="1:6" ht="31.9" customHeight="1" x14ac:dyDescent="0.25">
      <c r="A6" s="14" t="s">
        <v>7</v>
      </c>
      <c r="B6" s="43" t="s">
        <v>8</v>
      </c>
      <c r="C6" s="43"/>
      <c r="D6" s="14" t="s">
        <v>9</v>
      </c>
      <c r="E6" s="49">
        <f>IF(B5="","",EDATE(B5,-60))</f>
        <v>44490</v>
      </c>
      <c r="F6" s="49"/>
    </row>
    <row r="7" spans="1:6" ht="10.15" customHeight="1" x14ac:dyDescent="0.25">
      <c r="A7" s="48" t="s">
        <v>10</v>
      </c>
      <c r="B7" s="48"/>
      <c r="C7" s="48"/>
      <c r="D7" s="48"/>
      <c r="E7" s="48"/>
      <c r="F7" s="48"/>
    </row>
    <row r="8" spans="1:6" ht="21.95" customHeight="1" x14ac:dyDescent="0.25">
      <c r="A8" s="48"/>
      <c r="B8" s="48"/>
      <c r="C8" s="48"/>
      <c r="D8" s="48"/>
      <c r="E8" s="48"/>
      <c r="F8" s="48"/>
    </row>
    <row r="9" spans="1:6" ht="10.15" customHeight="1" x14ac:dyDescent="0.25">
      <c r="A9" s="48"/>
      <c r="B9" s="48"/>
      <c r="C9" s="48"/>
      <c r="D9" s="48"/>
      <c r="E9" s="48"/>
      <c r="F9" s="48"/>
    </row>
    <row r="10" spans="1:6" ht="10.15" customHeight="1" x14ac:dyDescent="0.25"/>
    <row r="11" spans="1:6" ht="18.95" customHeight="1" x14ac:dyDescent="0.25">
      <c r="A11" s="50" t="s">
        <v>11</v>
      </c>
      <c r="B11" s="50"/>
      <c r="C11" s="50"/>
      <c r="D11" s="50"/>
      <c r="E11" s="50"/>
      <c r="F11" s="50"/>
    </row>
    <row r="12" spans="1:6" ht="21.95" customHeight="1" x14ac:dyDescent="0.25">
      <c r="A12" s="46" t="s">
        <v>12</v>
      </c>
      <c r="B12" s="46"/>
      <c r="C12" s="46"/>
      <c r="D12" s="46"/>
      <c r="E12" s="46"/>
      <c r="F12" s="46"/>
    </row>
    <row r="13" spans="1:6" ht="21.95" customHeight="1" x14ac:dyDescent="0.25">
      <c r="A13" s="46" t="s">
        <v>13</v>
      </c>
      <c r="B13" s="46"/>
      <c r="C13" s="46"/>
      <c r="D13" s="46"/>
      <c r="E13" s="46"/>
      <c r="F13" s="46"/>
    </row>
    <row r="14" spans="1:6" ht="21.95" customHeight="1" x14ac:dyDescent="0.25">
      <c r="A14" s="46" t="s">
        <v>14</v>
      </c>
      <c r="B14" s="46"/>
      <c r="C14" s="46"/>
      <c r="D14" s="46"/>
      <c r="E14" s="46"/>
      <c r="F14" s="46"/>
    </row>
    <row r="15" spans="1:6" ht="21.95" customHeight="1" x14ac:dyDescent="0.25">
      <c r="A15" s="46" t="s">
        <v>15</v>
      </c>
      <c r="B15" s="46"/>
      <c r="C15" s="46"/>
      <c r="D15" s="46"/>
      <c r="E15" s="46"/>
      <c r="F15" s="46"/>
    </row>
    <row r="16" spans="1:6" ht="21.95" customHeight="1" x14ac:dyDescent="0.25">
      <c r="A16" s="46" t="s">
        <v>16</v>
      </c>
      <c r="B16" s="46"/>
      <c r="C16" s="46"/>
      <c r="D16" s="46"/>
      <c r="E16" s="46"/>
      <c r="F16" s="46"/>
    </row>
  </sheetData>
  <sheetProtection algorithmName="SHA-512" hashValue="Ge+T0N9AewXRL1EENThpeT8b2mwtqry7ALvM75nC+kjI4y4P33V9MDLW7Pm6YyRuLCJTD221uuuB7ddd+ybu9A==" saltValue="tfDVIsV9whKcgc9JoF7gZA==" spinCount="100000" sheet="1" selectLockedCells="1"/>
  <mergeCells count="15">
    <mergeCell ref="A13:F13"/>
    <mergeCell ref="A14:F14"/>
    <mergeCell ref="A15:F15"/>
    <mergeCell ref="A16:F16"/>
    <mergeCell ref="A2:F2"/>
    <mergeCell ref="B6:C6"/>
    <mergeCell ref="E6:F6"/>
    <mergeCell ref="A7:F9"/>
    <mergeCell ref="A11:F11"/>
    <mergeCell ref="A12:F12"/>
    <mergeCell ref="A1:F1"/>
    <mergeCell ref="B3:F3"/>
    <mergeCell ref="B4:F4"/>
    <mergeCell ref="B5:C5"/>
    <mergeCell ref="E5:F5"/>
  </mergeCells>
  <dataValidations count="1">
    <dataValidation type="date" sqref="B5 E5" xr:uid="{00000000-0002-0000-0000-000000000000}">
      <formula1>DATE(1900,1,1)</formula1>
      <formula2>DATE(2100,12,31)</formula2>
    </dataValidation>
  </dataValidations>
  <hyperlinks>
    <hyperlink ref="A12" location="'A_Ejercicios'!A1" display="a) Ejercicios eliminatorios" xr:uid="{00000000-0004-0000-0000-000000000000}"/>
    <hyperlink ref="A13" location="'B_Experiencia'!A1" display="b) Experiencia específica" xr:uid="{00000000-0004-0000-0000-000001000000}"/>
    <hyperlink ref="A14" location="'C_Formacion'!A1" display="c) Formación específica" xr:uid="{00000000-0004-0000-0000-000002000000}"/>
    <hyperlink ref="A15" location="'D_Titulaciones'!A1" display="d) Titulaciones académicas" xr:uid="{00000000-0004-0000-0000-000003000000}"/>
    <hyperlink ref="A16" location="'Resultado'!A1" display="Resultado / resumen" xr:uid="{00000000-0004-0000-0000-000004000000}"/>
  </hyperlink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DC3E6"/>
  </sheetPr>
  <dimension ref="A1:L28"/>
  <sheetViews>
    <sheetView showGridLines="0" topLeftCell="A6" workbookViewId="0">
      <selection activeCell="B6" sqref="B6"/>
    </sheetView>
  </sheetViews>
  <sheetFormatPr baseColWidth="10" defaultColWidth="9.140625" defaultRowHeight="15" x14ac:dyDescent="0.25"/>
  <cols>
    <col min="1" max="1" width="6" customWidth="1"/>
    <col min="2" max="2" width="16" customWidth="1"/>
    <col min="3" max="3" width="24" customWidth="1"/>
    <col min="4" max="4" width="34" customWidth="1"/>
    <col min="5" max="5" width="22" customWidth="1"/>
    <col min="6" max="6" width="28" customWidth="1"/>
    <col min="7" max="7" width="16" customWidth="1"/>
    <col min="8" max="8" width="17" customWidth="1"/>
    <col min="9" max="9" width="18.42578125" style="23" customWidth="1"/>
    <col min="10" max="11" width="12" customWidth="1"/>
    <col min="12" max="12" width="13" customWidth="1"/>
    <col min="13" max="13" width="18" customWidth="1"/>
  </cols>
  <sheetData>
    <row r="1" spans="1:12" ht="27.95" customHeight="1" x14ac:dyDescent="0.25">
      <c r="A1" s="41" t="s">
        <v>17</v>
      </c>
      <c r="B1" s="41"/>
      <c r="C1" s="41"/>
      <c r="D1" s="41"/>
      <c r="E1" s="41"/>
      <c r="F1" s="41"/>
      <c r="G1" s="41"/>
      <c r="H1" s="41"/>
      <c r="I1" s="51"/>
      <c r="J1" s="41"/>
      <c r="K1" s="41"/>
      <c r="L1" s="41"/>
    </row>
    <row r="2" spans="1:12" ht="18.95" customHeight="1" x14ac:dyDescent="0.25"/>
    <row r="3" spans="1:12" ht="134.25" customHeight="1" x14ac:dyDescent="0.25">
      <c r="A3" s="52" t="s">
        <v>18</v>
      </c>
      <c r="B3" s="48"/>
      <c r="C3" s="48"/>
      <c r="D3" s="48"/>
      <c r="E3" s="48"/>
      <c r="F3" s="48"/>
      <c r="G3" s="48"/>
      <c r="H3" s="48"/>
      <c r="I3" s="53"/>
      <c r="J3" s="48"/>
      <c r="K3" s="48"/>
      <c r="L3" s="48"/>
    </row>
    <row r="4" spans="1:12" ht="18.95" customHeight="1" x14ac:dyDescent="0.25"/>
    <row r="5" spans="1:12" ht="66" customHeight="1" x14ac:dyDescent="0.25">
      <c r="A5" s="13" t="s">
        <v>19</v>
      </c>
      <c r="B5" s="13" t="s">
        <v>20</v>
      </c>
      <c r="C5" s="13" t="s">
        <v>21</v>
      </c>
      <c r="D5" s="13" t="s">
        <v>22</v>
      </c>
      <c r="E5" s="13" t="s">
        <v>23</v>
      </c>
      <c r="F5" s="13" t="s">
        <v>24</v>
      </c>
      <c r="G5" s="13" t="s">
        <v>25</v>
      </c>
      <c r="H5" s="13" t="s">
        <v>26</v>
      </c>
      <c r="I5" s="24" t="s">
        <v>27</v>
      </c>
      <c r="J5" s="13" t="s">
        <v>28</v>
      </c>
      <c r="K5" s="13" t="s">
        <v>29</v>
      </c>
      <c r="L5" s="13" t="s">
        <v>30</v>
      </c>
    </row>
    <row r="6" spans="1:12" ht="24" customHeight="1" x14ac:dyDescent="0.25">
      <c r="A6" s="12">
        <v>1</v>
      </c>
      <c r="B6" s="30"/>
      <c r="C6" s="31"/>
      <c r="D6" s="31"/>
      <c r="E6" s="31"/>
      <c r="F6" s="31"/>
      <c r="G6" s="32"/>
      <c r="H6" s="32"/>
      <c r="I6" s="33"/>
      <c r="J6" s="7" t="str">
        <f t="shared" ref="J6:J25" si="0">IF(OR(D6="",E6="",F6="",G6="",H6=""),"",IF(D6="2. Otros procesos de acceso distinto del libre",0,IF(D6="1. Proceso de acceso libre",IF(OR(H6&lt;=0,G6&lt;0,G6&gt;H6),"",ROUND(G6/H6*10,3)),"")))</f>
        <v/>
      </c>
      <c r="K6" s="2" t="str">
        <f>IF(OR(B6="",C6="",J6="",Datos_generales!$B$5="",Datos_generales!$E$6=""),"",IF(AND(ISNUMBER(B6),B6&gt;=Datos_generales!$E$6,B6&lt;=Datos_generales!$B$5),"Sí","No"))</f>
        <v/>
      </c>
      <c r="L6" s="7" t="str">
        <f>IF(K6="","",IF(K6="No",0,ROUND(IF(C6="Universidad de León",J6,IF(C6="Otra Administración Pública",J6*Parametros!$B$6,0)),3)))</f>
        <v/>
      </c>
    </row>
    <row r="7" spans="1:12" ht="24" customHeight="1" x14ac:dyDescent="0.25">
      <c r="A7" s="12">
        <v>2</v>
      </c>
      <c r="B7" s="30"/>
      <c r="C7" s="31"/>
      <c r="D7" s="31"/>
      <c r="E7" s="31"/>
      <c r="F7" s="31"/>
      <c r="G7" s="32"/>
      <c r="H7" s="32"/>
      <c r="I7" s="33"/>
      <c r="J7" s="7" t="str">
        <f t="shared" si="0"/>
        <v/>
      </c>
      <c r="K7" s="2" t="str">
        <f>IF(OR(B7="",C7="",J7="",Datos_generales!$B$5="",Datos_generales!$E$6=""),"",IF(AND(ISNUMBER(B7),B7&gt;=Datos_generales!$E$6,B7&lt;=Datos_generales!$B$5),"Sí","No"))</f>
        <v/>
      </c>
      <c r="L7" s="7" t="str">
        <f>IF(K7="","",IF(K7="No",0,ROUND(IF(C7="Universidad de León",J7,IF(C7="Otra Administración Pública",J7*Parametros!$B$6,0)),3)))</f>
        <v/>
      </c>
    </row>
    <row r="8" spans="1:12" ht="24" customHeight="1" x14ac:dyDescent="0.25">
      <c r="A8" s="12">
        <v>3</v>
      </c>
      <c r="B8" s="30"/>
      <c r="C8" s="31"/>
      <c r="D8" s="31"/>
      <c r="E8" s="31"/>
      <c r="F8" s="31"/>
      <c r="G8" s="32"/>
      <c r="H8" s="32"/>
      <c r="I8" s="33"/>
      <c r="J8" s="7" t="str">
        <f t="shared" si="0"/>
        <v/>
      </c>
      <c r="K8" s="2" t="str">
        <f>IF(OR(B8="",C8="",J8="",Datos_generales!$B$5="",Datos_generales!$E$6=""),"",IF(AND(ISNUMBER(B8),B8&gt;=Datos_generales!$E$6,B8&lt;=Datos_generales!$B$5),"Sí","No"))</f>
        <v/>
      </c>
      <c r="L8" s="7" t="str">
        <f>IF(K8="","",IF(K8="No",0,ROUND(IF(C8="Universidad de León",J8,IF(C8="Otra Administración Pública",J8*Parametros!$B$6,0)),3)))</f>
        <v/>
      </c>
    </row>
    <row r="9" spans="1:12" ht="24" customHeight="1" x14ac:dyDescent="0.25">
      <c r="A9" s="12">
        <v>4</v>
      </c>
      <c r="B9" s="30"/>
      <c r="C9" s="31"/>
      <c r="D9" s="31"/>
      <c r="E9" s="31"/>
      <c r="F9" s="31"/>
      <c r="G9" s="32"/>
      <c r="H9" s="32"/>
      <c r="I9" s="33"/>
      <c r="J9" s="7" t="str">
        <f t="shared" si="0"/>
        <v/>
      </c>
      <c r="K9" s="2" t="str">
        <f>IF(OR(B9="",C9="",J9="",Datos_generales!$B$5="",Datos_generales!$E$6=""),"",IF(AND(ISNUMBER(B9),B9&gt;=Datos_generales!$E$6,B9&lt;=Datos_generales!$B$5),"Sí","No"))</f>
        <v/>
      </c>
      <c r="L9" s="7" t="str">
        <f>IF(K9="","",IF(K9="No",0,ROUND(IF(C9="Universidad de León",J9,IF(C9="Otra Administración Pública",J9*Parametros!$B$6,0)),3)))</f>
        <v/>
      </c>
    </row>
    <row r="10" spans="1:12" ht="24" customHeight="1" x14ac:dyDescent="0.25">
      <c r="A10" s="12">
        <v>5</v>
      </c>
      <c r="B10" s="30"/>
      <c r="C10" s="31"/>
      <c r="D10" s="31"/>
      <c r="E10" s="31"/>
      <c r="F10" s="31"/>
      <c r="G10" s="32"/>
      <c r="H10" s="32"/>
      <c r="I10" s="33"/>
      <c r="J10" s="7" t="str">
        <f t="shared" si="0"/>
        <v/>
      </c>
      <c r="K10" s="2" t="str">
        <f>IF(OR(B10="",C10="",J10="",Datos_generales!$B$5="",Datos_generales!$E$6=""),"",IF(AND(ISNUMBER(B10),B10&gt;=Datos_generales!$E$6,B10&lt;=Datos_generales!$B$5),"Sí","No"))</f>
        <v/>
      </c>
      <c r="L10" s="7" t="str">
        <f>IF(K10="","",IF(K10="No",0,ROUND(IF(C10="Universidad de León",J10,IF(C10="Otra Administración Pública",J10*Parametros!$B$6,0)),3)))</f>
        <v/>
      </c>
    </row>
    <row r="11" spans="1:12" ht="24" customHeight="1" x14ac:dyDescent="0.25">
      <c r="A11" s="12">
        <v>6</v>
      </c>
      <c r="B11" s="30"/>
      <c r="C11" s="31"/>
      <c r="D11" s="31"/>
      <c r="E11" s="31"/>
      <c r="F11" s="31"/>
      <c r="G11" s="32"/>
      <c r="H11" s="32"/>
      <c r="I11" s="33"/>
      <c r="J11" s="7" t="str">
        <f t="shared" si="0"/>
        <v/>
      </c>
      <c r="K11" s="2" t="str">
        <f>IF(OR(B11="",C11="",J11="",Datos_generales!$B$5="",Datos_generales!$E$6=""),"",IF(AND(ISNUMBER(B11),B11&gt;=Datos_generales!$E$6,B11&lt;=Datos_generales!$B$5),"Sí","No"))</f>
        <v/>
      </c>
      <c r="L11" s="7" t="str">
        <f>IF(K11="","",IF(K11="No",0,ROUND(IF(C11="Universidad de León",J11,IF(C11="Otra Administración Pública",J11*Parametros!$B$6,0)),3)))</f>
        <v/>
      </c>
    </row>
    <row r="12" spans="1:12" ht="24" customHeight="1" x14ac:dyDescent="0.25">
      <c r="A12" s="12">
        <v>7</v>
      </c>
      <c r="B12" s="30"/>
      <c r="C12" s="31"/>
      <c r="D12" s="31"/>
      <c r="E12" s="31"/>
      <c r="F12" s="31"/>
      <c r="G12" s="32"/>
      <c r="H12" s="32"/>
      <c r="I12" s="33"/>
      <c r="J12" s="7" t="str">
        <f t="shared" si="0"/>
        <v/>
      </c>
      <c r="K12" s="2" t="str">
        <f>IF(OR(B12="",C12="",J12="",Datos_generales!$B$5="",Datos_generales!$E$6=""),"",IF(AND(ISNUMBER(B12),B12&gt;=Datos_generales!$E$6,B12&lt;=Datos_generales!$B$5),"Sí","No"))</f>
        <v/>
      </c>
      <c r="L12" s="7" t="str">
        <f>IF(K12="","",IF(K12="No",0,ROUND(IF(C12="Universidad de León",J12,IF(C12="Otra Administración Pública",J12*Parametros!$B$6,0)),3)))</f>
        <v/>
      </c>
    </row>
    <row r="13" spans="1:12" ht="24" customHeight="1" x14ac:dyDescent="0.25">
      <c r="A13" s="12">
        <v>8</v>
      </c>
      <c r="B13" s="30"/>
      <c r="C13" s="31"/>
      <c r="D13" s="31"/>
      <c r="E13" s="31"/>
      <c r="F13" s="31"/>
      <c r="G13" s="32"/>
      <c r="H13" s="32"/>
      <c r="I13" s="33"/>
      <c r="J13" s="7" t="str">
        <f t="shared" si="0"/>
        <v/>
      </c>
      <c r="K13" s="2" t="str">
        <f>IF(OR(B13="",C13="",J13="",Datos_generales!$B$5="",Datos_generales!$E$6=""),"",IF(AND(ISNUMBER(B13),B13&gt;=Datos_generales!$E$6,B13&lt;=Datos_generales!$B$5),"Sí","No"))</f>
        <v/>
      </c>
      <c r="L13" s="7" t="str">
        <f>IF(K13="","",IF(K13="No",0,ROUND(IF(C13="Universidad de León",J13,IF(C13="Otra Administración Pública",J13*Parametros!$B$6,0)),3)))</f>
        <v/>
      </c>
    </row>
    <row r="14" spans="1:12" ht="24" customHeight="1" x14ac:dyDescent="0.25">
      <c r="A14" s="12">
        <v>9</v>
      </c>
      <c r="B14" s="30"/>
      <c r="C14" s="31"/>
      <c r="D14" s="31"/>
      <c r="E14" s="31"/>
      <c r="F14" s="31"/>
      <c r="G14" s="32"/>
      <c r="H14" s="32"/>
      <c r="I14" s="33"/>
      <c r="J14" s="7" t="str">
        <f t="shared" si="0"/>
        <v/>
      </c>
      <c r="K14" s="2" t="str">
        <f>IF(OR(B14="",C14="",J14="",Datos_generales!$B$5="",Datos_generales!$E$6=""),"",IF(AND(ISNUMBER(B14),B14&gt;=Datos_generales!$E$6,B14&lt;=Datos_generales!$B$5),"Sí","No"))</f>
        <v/>
      </c>
      <c r="L14" s="7" t="str">
        <f>IF(K14="","",IF(K14="No",0,ROUND(IF(C14="Universidad de León",J14,IF(C14="Otra Administración Pública",J14*Parametros!$B$6,0)),3)))</f>
        <v/>
      </c>
    </row>
    <row r="15" spans="1:12" ht="24" customHeight="1" x14ac:dyDescent="0.25">
      <c r="A15" s="12">
        <v>10</v>
      </c>
      <c r="B15" s="30"/>
      <c r="C15" s="31"/>
      <c r="D15" s="31"/>
      <c r="E15" s="31"/>
      <c r="F15" s="31"/>
      <c r="G15" s="32"/>
      <c r="H15" s="32"/>
      <c r="I15" s="33"/>
      <c r="J15" s="7" t="str">
        <f t="shared" si="0"/>
        <v/>
      </c>
      <c r="K15" s="2" t="str">
        <f>IF(OR(B15="",C15="",J15="",Datos_generales!$B$5="",Datos_generales!$E$6=""),"",IF(AND(ISNUMBER(B15),B15&gt;=Datos_generales!$E$6,B15&lt;=Datos_generales!$B$5),"Sí","No"))</f>
        <v/>
      </c>
      <c r="L15" s="7" t="str">
        <f>IF(K15="","",IF(K15="No",0,ROUND(IF(C15="Universidad de León",J15,IF(C15="Otra Administración Pública",J15*Parametros!$B$6,0)),3)))</f>
        <v/>
      </c>
    </row>
    <row r="16" spans="1:12" ht="24" customHeight="1" x14ac:dyDescent="0.25">
      <c r="A16" s="12">
        <v>11</v>
      </c>
      <c r="B16" s="30"/>
      <c r="C16" s="31"/>
      <c r="D16" s="31"/>
      <c r="E16" s="31"/>
      <c r="F16" s="31"/>
      <c r="G16" s="32"/>
      <c r="H16" s="32"/>
      <c r="I16" s="33"/>
      <c r="J16" s="7" t="str">
        <f t="shared" si="0"/>
        <v/>
      </c>
      <c r="K16" s="2" t="str">
        <f>IF(OR(B16="",C16="",J16="",Datos_generales!$B$5="",Datos_generales!$E$6=""),"",IF(AND(ISNUMBER(B16),B16&gt;=Datos_generales!$E$6,B16&lt;=Datos_generales!$B$5),"Sí","No"))</f>
        <v/>
      </c>
      <c r="L16" s="7" t="str">
        <f>IF(K16="","",IF(K16="No",0,ROUND(IF(C16="Universidad de León",J16,IF(C16="Otra Administración Pública",J16*Parametros!$B$6,0)),3)))</f>
        <v/>
      </c>
    </row>
    <row r="17" spans="1:12" ht="24" customHeight="1" x14ac:dyDescent="0.25">
      <c r="A17" s="12">
        <v>12</v>
      </c>
      <c r="B17" s="30"/>
      <c r="C17" s="31"/>
      <c r="D17" s="31"/>
      <c r="E17" s="31"/>
      <c r="F17" s="31"/>
      <c r="G17" s="32"/>
      <c r="H17" s="32"/>
      <c r="I17" s="33"/>
      <c r="J17" s="7" t="str">
        <f t="shared" si="0"/>
        <v/>
      </c>
      <c r="K17" s="2" t="str">
        <f>IF(OR(B17="",C17="",J17="",Datos_generales!$B$5="",Datos_generales!$E$6=""),"",IF(AND(ISNUMBER(B17),B17&gt;=Datos_generales!$E$6,B17&lt;=Datos_generales!$B$5),"Sí","No"))</f>
        <v/>
      </c>
      <c r="L17" s="7" t="str">
        <f>IF(K17="","",IF(K17="No",0,ROUND(IF(C17="Universidad de León",J17,IF(C17="Otra Administración Pública",J17*Parametros!$B$6,0)),3)))</f>
        <v/>
      </c>
    </row>
    <row r="18" spans="1:12" ht="24" customHeight="1" x14ac:dyDescent="0.25">
      <c r="A18" s="12">
        <v>13</v>
      </c>
      <c r="B18" s="30"/>
      <c r="C18" s="31"/>
      <c r="D18" s="31"/>
      <c r="E18" s="31"/>
      <c r="F18" s="31"/>
      <c r="G18" s="32"/>
      <c r="H18" s="32"/>
      <c r="I18" s="33"/>
      <c r="J18" s="7" t="str">
        <f t="shared" si="0"/>
        <v/>
      </c>
      <c r="K18" s="2" t="str">
        <f>IF(OR(B18="",C18="",J18="",Datos_generales!$B$5="",Datos_generales!$E$6=""),"",IF(AND(ISNUMBER(B18),B18&gt;=Datos_generales!$E$6,B18&lt;=Datos_generales!$B$5),"Sí","No"))</f>
        <v/>
      </c>
      <c r="L18" s="7" t="str">
        <f>IF(K18="","",IF(K18="No",0,ROUND(IF(C18="Universidad de León",J18,IF(C18="Otra Administración Pública",J18*Parametros!$B$6,0)),3)))</f>
        <v/>
      </c>
    </row>
    <row r="19" spans="1:12" ht="24" customHeight="1" x14ac:dyDescent="0.25">
      <c r="A19" s="12">
        <v>14</v>
      </c>
      <c r="B19" s="30"/>
      <c r="C19" s="31"/>
      <c r="D19" s="31"/>
      <c r="E19" s="31"/>
      <c r="F19" s="31"/>
      <c r="G19" s="32"/>
      <c r="H19" s="32"/>
      <c r="I19" s="33"/>
      <c r="J19" s="7" t="str">
        <f t="shared" si="0"/>
        <v/>
      </c>
      <c r="K19" s="2" t="str">
        <f>IF(OR(B19="",C19="",J19="",Datos_generales!$B$5="",Datos_generales!$E$6=""),"",IF(AND(ISNUMBER(B19),B19&gt;=Datos_generales!$E$6,B19&lt;=Datos_generales!$B$5),"Sí","No"))</f>
        <v/>
      </c>
      <c r="L19" s="7" t="str">
        <f>IF(K19="","",IF(K19="No",0,ROUND(IF(C19="Universidad de León",J19,IF(C19="Otra Administración Pública",J19*Parametros!$B$6,0)),3)))</f>
        <v/>
      </c>
    </row>
    <row r="20" spans="1:12" ht="24" customHeight="1" x14ac:dyDescent="0.25">
      <c r="A20" s="12">
        <v>15</v>
      </c>
      <c r="B20" s="30"/>
      <c r="C20" s="31"/>
      <c r="D20" s="31"/>
      <c r="E20" s="31"/>
      <c r="F20" s="31"/>
      <c r="G20" s="32"/>
      <c r="H20" s="32"/>
      <c r="I20" s="33"/>
      <c r="J20" s="7" t="str">
        <f t="shared" si="0"/>
        <v/>
      </c>
      <c r="K20" s="2" t="str">
        <f>IF(OR(B20="",C20="",J20="",Datos_generales!$B$5="",Datos_generales!$E$6=""),"",IF(AND(ISNUMBER(B20),B20&gt;=Datos_generales!$E$6,B20&lt;=Datos_generales!$B$5),"Sí","No"))</f>
        <v/>
      </c>
      <c r="L20" s="7" t="str">
        <f>IF(K20="","",IF(K20="No",0,ROUND(IF(C20="Universidad de León",J20,IF(C20="Otra Administración Pública",J20*Parametros!$B$6,0)),3)))</f>
        <v/>
      </c>
    </row>
    <row r="21" spans="1:12" ht="24" customHeight="1" x14ac:dyDescent="0.25">
      <c r="A21" s="12">
        <v>16</v>
      </c>
      <c r="B21" s="30"/>
      <c r="C21" s="31"/>
      <c r="D21" s="31"/>
      <c r="E21" s="31"/>
      <c r="F21" s="31"/>
      <c r="G21" s="32"/>
      <c r="H21" s="32"/>
      <c r="I21" s="33"/>
      <c r="J21" s="7" t="str">
        <f t="shared" si="0"/>
        <v/>
      </c>
      <c r="K21" s="2" t="str">
        <f>IF(OR(B21="",C21="",J21="",Datos_generales!$B$5="",Datos_generales!$E$6=""),"",IF(AND(ISNUMBER(B21),B21&gt;=Datos_generales!$E$6,B21&lt;=Datos_generales!$B$5),"Sí","No"))</f>
        <v/>
      </c>
      <c r="L21" s="7" t="str">
        <f>IF(K21="","",IF(K21="No",0,ROUND(IF(C21="Universidad de León",J21,IF(C21="Otra Administración Pública",J21*Parametros!$B$6,0)),3)))</f>
        <v/>
      </c>
    </row>
    <row r="22" spans="1:12" ht="24" customHeight="1" x14ac:dyDescent="0.25">
      <c r="A22" s="12">
        <v>17</v>
      </c>
      <c r="B22" s="30"/>
      <c r="C22" s="31"/>
      <c r="D22" s="31"/>
      <c r="E22" s="31"/>
      <c r="F22" s="31"/>
      <c r="G22" s="32"/>
      <c r="H22" s="32"/>
      <c r="I22" s="33"/>
      <c r="J22" s="7" t="str">
        <f t="shared" si="0"/>
        <v/>
      </c>
      <c r="K22" s="2" t="str">
        <f>IF(OR(B22="",C22="",J22="",Datos_generales!$B$5="",Datos_generales!$E$6=""),"",IF(AND(ISNUMBER(B22),B22&gt;=Datos_generales!$E$6,B22&lt;=Datos_generales!$B$5),"Sí","No"))</f>
        <v/>
      </c>
      <c r="L22" s="7" t="str">
        <f>IF(K22="","",IF(K22="No",0,ROUND(IF(C22="Universidad de León",J22,IF(C22="Otra Administración Pública",J22*Parametros!$B$6,0)),3)))</f>
        <v/>
      </c>
    </row>
    <row r="23" spans="1:12" ht="24" customHeight="1" x14ac:dyDescent="0.25">
      <c r="A23" s="12">
        <v>18</v>
      </c>
      <c r="B23" s="30"/>
      <c r="C23" s="31"/>
      <c r="D23" s="31"/>
      <c r="E23" s="31"/>
      <c r="F23" s="31"/>
      <c r="G23" s="32"/>
      <c r="H23" s="32"/>
      <c r="I23" s="33"/>
      <c r="J23" s="7" t="str">
        <f t="shared" si="0"/>
        <v/>
      </c>
      <c r="K23" s="2" t="str">
        <f>IF(OR(B23="",C23="",J23="",Datos_generales!$B$5="",Datos_generales!$E$6=""),"",IF(AND(ISNUMBER(B23),B23&gt;=Datos_generales!$E$6,B23&lt;=Datos_generales!$B$5),"Sí","No"))</f>
        <v/>
      </c>
      <c r="L23" s="7" t="str">
        <f>IF(K23="","",IF(K23="No",0,ROUND(IF(C23="Universidad de León",J23,IF(C23="Otra Administración Pública",J23*Parametros!$B$6,0)),3)))</f>
        <v/>
      </c>
    </row>
    <row r="24" spans="1:12" ht="24" customHeight="1" x14ac:dyDescent="0.25">
      <c r="A24" s="12">
        <v>19</v>
      </c>
      <c r="B24" s="30"/>
      <c r="C24" s="31"/>
      <c r="D24" s="31"/>
      <c r="E24" s="31"/>
      <c r="F24" s="31"/>
      <c r="G24" s="32"/>
      <c r="H24" s="32"/>
      <c r="I24" s="33"/>
      <c r="J24" s="7" t="str">
        <f t="shared" si="0"/>
        <v/>
      </c>
      <c r="K24" s="2" t="str">
        <f>IF(OR(B24="",C24="",J24="",Datos_generales!$B$5="",Datos_generales!$E$6=""),"",IF(AND(ISNUMBER(B24),B24&gt;=Datos_generales!$E$6,B24&lt;=Datos_generales!$B$5),"Sí","No"))</f>
        <v/>
      </c>
      <c r="L24" s="7" t="str">
        <f>IF(K24="","",IF(K24="No",0,ROUND(IF(C24="Universidad de León",J24,IF(C24="Otra Administración Pública",J24*Parametros!$B$6,0)),3)))</f>
        <v/>
      </c>
    </row>
    <row r="25" spans="1:12" ht="24" customHeight="1" x14ac:dyDescent="0.25">
      <c r="A25" s="12">
        <v>20</v>
      </c>
      <c r="B25" s="30"/>
      <c r="C25" s="31"/>
      <c r="D25" s="31"/>
      <c r="E25" s="31"/>
      <c r="F25" s="31"/>
      <c r="G25" s="32"/>
      <c r="H25" s="32"/>
      <c r="I25" s="33"/>
      <c r="J25" s="7" t="str">
        <f t="shared" si="0"/>
        <v/>
      </c>
      <c r="K25" s="2" t="str">
        <f>IF(OR(B25="",C25="",J25="",Datos_generales!$B$5="",Datos_generales!$E$6=""),"",IF(AND(ISNUMBER(B25),B25&gt;=Datos_generales!$E$6,B25&lt;=Datos_generales!$B$5),"Sí","No"))</f>
        <v/>
      </c>
      <c r="L25" s="7" t="str">
        <f>IF(K25="","",IF(K25="No",0,ROUND(IF(C25="Universidad de León",J25,IF(C25="Otra Administración Pública",J25*Parametros!$B$6,0)),3)))</f>
        <v/>
      </c>
    </row>
    <row r="26" spans="1:12" ht="18.95" customHeight="1" x14ac:dyDescent="0.25"/>
    <row r="27" spans="1:12" ht="18.95" customHeight="1" x14ac:dyDescent="0.25">
      <c r="A27" s="54" t="s">
        <v>31</v>
      </c>
      <c r="B27" s="54"/>
      <c r="C27" s="54"/>
      <c r="D27" s="54"/>
      <c r="E27" s="54"/>
      <c r="F27" s="54"/>
      <c r="G27" s="54"/>
      <c r="H27" s="54"/>
      <c r="I27" s="55"/>
      <c r="J27" s="54"/>
      <c r="K27" s="54"/>
      <c r="L27" s="7">
        <f>SUM(L6:L25)</f>
        <v>0</v>
      </c>
    </row>
    <row r="28" spans="1:12" ht="18.95" customHeight="1" x14ac:dyDescent="0.25">
      <c r="A28" s="54" t="s">
        <v>32</v>
      </c>
      <c r="B28" s="54"/>
      <c r="C28" s="54"/>
      <c r="D28" s="54"/>
      <c r="E28" s="54"/>
      <c r="F28" s="54"/>
      <c r="G28" s="54"/>
      <c r="H28" s="54"/>
      <c r="I28" s="55"/>
      <c r="J28" s="54"/>
      <c r="K28" s="54"/>
      <c r="L28" s="7">
        <f>MIN(L27,Parametros!$B$4)</f>
        <v>0</v>
      </c>
    </row>
  </sheetData>
  <sheetProtection algorithmName="SHA-512" hashValue="5ihBC6Gl0qRKlqsQkv8HvMVcMOGOLs511Vg8NZKJWJganeVKtw+7V6jNb8BDv5PqpzEiu/N/0Jyeesx4uJmRog==" saltValue="JOAOFmcgUj9hj9zkW/jl5Q==" spinCount="100000" sheet="1" objects="1" scenarios="1" selectLockedCells="1"/>
  <mergeCells count="4">
    <mergeCell ref="A1:L1"/>
    <mergeCell ref="A3:L3"/>
    <mergeCell ref="A27:K27"/>
    <mergeCell ref="A28:K28"/>
  </mergeCells>
  <dataValidations count="5">
    <dataValidation type="list" allowBlank="1" errorTitle="Valor no válido" error="Seleccione un valor de la lista." sqref="C6:C25" xr:uid="{00000000-0002-0000-0100-000000000000}">
      <formula1>"Universidad de León,Otra Administración Pública"</formula1>
    </dataValidation>
    <dataValidation type="date" sqref="B6:B25" xr:uid="{00000000-0002-0000-0100-000001000000}">
      <formula1>DATE(1900,1,1)</formula1>
      <formula2>DATE(2100,12,31)</formula2>
    </dataValidation>
    <dataValidation type="list" sqref="D6:D25" xr:uid="{00000000-0002-0000-0100-000002000000}">
      <formula1>"1. Proceso de acceso libre,2. Otros procesos de acceso distinto del libre"</formula1>
    </dataValidation>
    <dataValidation type="custom" allowBlank="1" showErrorMessage="1" errorTitle="Nota obtenida no válida" error="Introduzca un número entre 0 y la puntuación máxima del ejercicio (columna H). Cumplimente antes la columna H." sqref="G6:G25" xr:uid="{00000000-0002-0000-0100-000003000000}">
      <formula1>OR(G6="",AND(ISNUMBER(G6),G6&gt;=0,ISNUMBER(H6),H6&gt;0,G6&lt;=H6))</formula1>
    </dataValidation>
    <dataValidation type="custom" allowBlank="1" showErrorMessage="1" errorTitle="Puntuación máxima no válida" error="Introduzca un número positivo. Debe ser igual o mayor que la nota obtenida en G." sqref="H6:H25" xr:uid="{00000000-0002-0000-0100-000004000000}">
      <formula1>OR(H6="",AND(ISNUMBER(H6),H6&gt;0,OR(G6="",AND(ISNUMBER(G6),G6&gt;=0,G6&lt;=H6))))</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DC3E6"/>
  </sheetPr>
  <dimension ref="A1:L48"/>
  <sheetViews>
    <sheetView showGridLines="0" workbookViewId="0">
      <selection activeCell="B6" sqref="B6"/>
    </sheetView>
  </sheetViews>
  <sheetFormatPr baseColWidth="10" defaultColWidth="9.140625" defaultRowHeight="15" x14ac:dyDescent="0.25"/>
  <cols>
    <col min="1" max="1" width="6" customWidth="1"/>
    <col min="2" max="3" width="16" customWidth="1"/>
    <col min="4" max="4" width="24" customWidth="1"/>
    <col min="5" max="5" width="27" customWidth="1"/>
    <col min="6" max="6" width="31" customWidth="1"/>
    <col min="7" max="7" width="28" customWidth="1"/>
    <col min="8" max="8" width="22" customWidth="1"/>
    <col min="9" max="9" width="19.42578125" style="23" customWidth="1"/>
    <col min="10" max="10" width="18.42578125" customWidth="1"/>
    <col min="11" max="11" width="13" customWidth="1"/>
    <col min="12" max="12" width="12" customWidth="1"/>
  </cols>
  <sheetData>
    <row r="1" spans="1:12" ht="27.95" customHeight="1" x14ac:dyDescent="0.25">
      <c r="A1" s="41" t="s">
        <v>33</v>
      </c>
      <c r="B1" s="41"/>
      <c r="C1" s="41"/>
      <c r="D1" s="41"/>
      <c r="E1" s="41"/>
      <c r="F1" s="41"/>
      <c r="G1" s="41"/>
      <c r="H1" s="41"/>
      <c r="I1" s="51"/>
      <c r="J1" s="41"/>
      <c r="K1" s="41"/>
      <c r="L1" s="56"/>
    </row>
    <row r="2" spans="1:12" ht="18.95" customHeight="1" x14ac:dyDescent="0.25"/>
    <row r="3" spans="1:12" ht="158.25" customHeight="1" x14ac:dyDescent="0.25">
      <c r="A3" s="47" t="s">
        <v>107</v>
      </c>
      <c r="B3" s="48"/>
      <c r="C3" s="48"/>
      <c r="D3" s="48"/>
      <c r="E3" s="48"/>
      <c r="F3" s="48"/>
      <c r="G3" s="48"/>
      <c r="H3" s="48"/>
      <c r="I3" s="53"/>
      <c r="J3" s="48"/>
      <c r="K3" s="48"/>
      <c r="L3" s="56"/>
    </row>
    <row r="4" spans="1:12" ht="18.95" customHeight="1" x14ac:dyDescent="0.25"/>
    <row r="5" spans="1:12" ht="57.95" customHeight="1" x14ac:dyDescent="0.25">
      <c r="A5" s="13" t="s">
        <v>19</v>
      </c>
      <c r="B5" s="13" t="s">
        <v>34</v>
      </c>
      <c r="C5" s="13" t="s">
        <v>35</v>
      </c>
      <c r="D5" s="13" t="s">
        <v>95</v>
      </c>
      <c r="E5" s="13" t="s">
        <v>96</v>
      </c>
      <c r="F5" s="13" t="s">
        <v>97</v>
      </c>
      <c r="G5" s="13" t="s">
        <v>23</v>
      </c>
      <c r="H5" s="13" t="s">
        <v>24</v>
      </c>
      <c r="I5" s="24" t="s">
        <v>36</v>
      </c>
      <c r="J5" s="13" t="s">
        <v>27</v>
      </c>
      <c r="K5" s="13" t="s">
        <v>98</v>
      </c>
      <c r="L5" s="22" t="s">
        <v>30</v>
      </c>
    </row>
    <row r="6" spans="1:12" ht="30" customHeight="1" x14ac:dyDescent="0.25">
      <c r="A6" s="12">
        <v>1</v>
      </c>
      <c r="B6" s="30"/>
      <c r="C6" s="30"/>
      <c r="D6" s="31"/>
      <c r="E6" s="34"/>
      <c r="F6" s="31"/>
      <c r="G6" s="31"/>
      <c r="H6" s="31"/>
      <c r="I6" s="33"/>
      <c r="J6" s="35"/>
      <c r="K6" s="28" t="str">
        <f>IF(OR(B6="",C6="",D6="",F6="",G6="",H6="",AND(D6="Otra Administración Pública",E6=""),NOT(ISNUMBER(Datos_generales!$E$5))),"",IF(OR(NOT(ISNUMBER(B6)),NOT(ISNUMBER(C6)),B6&gt;C6,C6&gt;Datos_generales!$E$5,SUMPRODUCT(($B$6:$B$45&lt;&gt;"")*($C$6:$C$45&lt;&gt;"")*(ROW($B$6:$B$45)&lt;&gt;ROW(B6))*($B$6:$B$45&lt;=C6)*($C$6:$C$45&gt;=B6))&gt;0),"",IF(F6="Parcial inferior al 50%",0,IF(OR(F6="Completa",F6="Parcial igual o superior al 50%"),C6-B6+1,""))))</f>
        <v/>
      </c>
      <c r="L6" s="7" t="str">
        <f>IF(NOT(ISNUMBER(K6)),"",ROUND(IF(D6="Universidad de León",K6*Parametros!$B$7,IF(AND(D6="Otra Administración Pública",E6&lt;&gt;""),K6*Parametros!$B$7*Parametros!$B$8,0)),3))</f>
        <v/>
      </c>
    </row>
    <row r="7" spans="1:12" ht="30" customHeight="1" x14ac:dyDescent="0.25">
      <c r="A7" s="12">
        <v>2</v>
      </c>
      <c r="B7" s="30"/>
      <c r="C7" s="30"/>
      <c r="D7" s="31"/>
      <c r="E7" s="34"/>
      <c r="F7" s="31"/>
      <c r="G7" s="31"/>
      <c r="H7" s="31"/>
      <c r="I7" s="33"/>
      <c r="J7" s="35"/>
      <c r="K7" s="28" t="str">
        <f>IF(OR(B7="",C7="",D7="",F7="",G7="",H7="",AND(D7="Otra Administración Pública",E7=""),NOT(ISNUMBER(Datos_generales!$E$5))),"",IF(OR(NOT(ISNUMBER(B7)),NOT(ISNUMBER(C7)),B7&gt;C7,C7&gt;Datos_generales!$E$5,SUMPRODUCT(($B$6:$B$45&lt;&gt;"")*($C$6:$C$45&lt;&gt;"")*(ROW($B$6:$B$45)&lt;&gt;ROW(B7))*($B$6:$B$45&lt;=C7)*($C$6:$C$45&gt;=B7))&gt;0),"",IF(F7="Parcial inferior al 50%",0,IF(OR(F7="Completa",F7="Parcial igual o superior al 50%"),C7-B7+1,""))))</f>
        <v/>
      </c>
      <c r="L7" s="7" t="str">
        <f>IF(NOT(ISNUMBER(K7)),"",ROUND(IF(D7="Universidad de León",K7*Parametros!$B$7,IF(AND(D7="Otra Administración Pública",E7&lt;&gt;""),K7*Parametros!$B$7*Parametros!$B$8,0)),3))</f>
        <v/>
      </c>
    </row>
    <row r="8" spans="1:12" ht="30" customHeight="1" x14ac:dyDescent="0.25">
      <c r="A8" s="12">
        <v>3</v>
      </c>
      <c r="B8" s="30"/>
      <c r="C8" s="30"/>
      <c r="D8" s="31"/>
      <c r="E8" s="34"/>
      <c r="F8" s="31"/>
      <c r="G8" s="31"/>
      <c r="H8" s="31"/>
      <c r="I8" s="33"/>
      <c r="J8" s="35"/>
      <c r="K8" s="28" t="str">
        <f>IF(OR(B8="",C8="",D8="",F8="",G8="",H8="",AND(D8="Otra Administración Pública",E8=""),NOT(ISNUMBER(Datos_generales!$E$5))),"",IF(OR(NOT(ISNUMBER(B8)),NOT(ISNUMBER(C8)),B8&gt;C8,C8&gt;Datos_generales!$E$5,SUMPRODUCT(($B$6:$B$45&lt;&gt;"")*($C$6:$C$45&lt;&gt;"")*(ROW($B$6:$B$45)&lt;&gt;ROW(B8))*($B$6:$B$45&lt;=C8)*($C$6:$C$45&gt;=B8))&gt;0),"",IF(F8="Parcial inferior al 50%",0,IF(OR(F8="Completa",F8="Parcial igual o superior al 50%"),C8-B8+1,""))))</f>
        <v/>
      </c>
      <c r="L8" s="7" t="str">
        <f>IF(NOT(ISNUMBER(K8)),"",ROUND(IF(D8="Universidad de León",K8*Parametros!$B$7,IF(AND(D8="Otra Administración Pública",E8&lt;&gt;""),K8*Parametros!$B$7*Parametros!$B$8,0)),3))</f>
        <v/>
      </c>
    </row>
    <row r="9" spans="1:12" ht="30" customHeight="1" x14ac:dyDescent="0.25">
      <c r="A9" s="12">
        <v>4</v>
      </c>
      <c r="B9" s="30"/>
      <c r="C9" s="30"/>
      <c r="D9" s="31"/>
      <c r="E9" s="34"/>
      <c r="F9" s="31"/>
      <c r="G9" s="31"/>
      <c r="H9" s="31"/>
      <c r="I9" s="33"/>
      <c r="J9" s="35"/>
      <c r="K9" s="28" t="str">
        <f>IF(OR(B9="",C9="",D9="",F9="",G9="",H9="",AND(D9="Otra Administración Pública",E9=""),NOT(ISNUMBER(Datos_generales!$E$5))),"",IF(OR(NOT(ISNUMBER(B9)),NOT(ISNUMBER(C9)),B9&gt;C9,C9&gt;Datos_generales!$E$5,SUMPRODUCT(($B$6:$B$45&lt;&gt;"")*($C$6:$C$45&lt;&gt;"")*(ROW($B$6:$B$45)&lt;&gt;ROW(B9))*($B$6:$B$45&lt;=C9)*($C$6:$C$45&gt;=B9))&gt;0),"",IF(F9="Parcial inferior al 50%",0,IF(OR(F9="Completa",F9="Parcial igual o superior al 50%"),C9-B9+1,""))))</f>
        <v/>
      </c>
      <c r="L9" s="7" t="str">
        <f>IF(NOT(ISNUMBER(K9)),"",ROUND(IF(D9="Universidad de León",K9*Parametros!$B$7,IF(AND(D9="Otra Administración Pública",E9&lt;&gt;""),K9*Parametros!$B$7*Parametros!$B$8,0)),3))</f>
        <v/>
      </c>
    </row>
    <row r="10" spans="1:12" ht="30" customHeight="1" x14ac:dyDescent="0.25">
      <c r="A10" s="12">
        <v>5</v>
      </c>
      <c r="B10" s="30"/>
      <c r="C10" s="30"/>
      <c r="D10" s="31"/>
      <c r="E10" s="34"/>
      <c r="F10" s="31"/>
      <c r="G10" s="31"/>
      <c r="H10" s="31"/>
      <c r="I10" s="33"/>
      <c r="J10" s="35"/>
      <c r="K10" s="28" t="str">
        <f>IF(OR(B10="",C10="",D10="",F10="",G10="",H10="",AND(D10="Otra Administración Pública",E10=""),NOT(ISNUMBER(Datos_generales!$E$5))),"",IF(OR(NOT(ISNUMBER(B10)),NOT(ISNUMBER(C10)),B10&gt;C10,C10&gt;Datos_generales!$E$5,SUMPRODUCT(($B$6:$B$45&lt;&gt;"")*($C$6:$C$45&lt;&gt;"")*(ROW($B$6:$B$45)&lt;&gt;ROW(B10))*($B$6:$B$45&lt;=C10)*($C$6:$C$45&gt;=B10))&gt;0),"",IF(F10="Parcial inferior al 50%",0,IF(OR(F10="Completa",F10="Parcial igual o superior al 50%"),C10-B10+1,""))))</f>
        <v/>
      </c>
      <c r="L10" s="7" t="str">
        <f>IF(NOT(ISNUMBER(K10)),"",ROUND(IF(D10="Universidad de León",K10*Parametros!$B$7,IF(AND(D10="Otra Administración Pública",E10&lt;&gt;""),K10*Parametros!$B$7*Parametros!$B$8,0)),3))</f>
        <v/>
      </c>
    </row>
    <row r="11" spans="1:12" ht="30" customHeight="1" x14ac:dyDescent="0.25">
      <c r="A11" s="12">
        <v>6</v>
      </c>
      <c r="B11" s="30"/>
      <c r="C11" s="30"/>
      <c r="D11" s="31"/>
      <c r="E11" s="34"/>
      <c r="F11" s="31"/>
      <c r="G11" s="31"/>
      <c r="H11" s="31"/>
      <c r="I11" s="33"/>
      <c r="J11" s="35"/>
      <c r="K11" s="28" t="str">
        <f>IF(OR(B11="",C11="",D11="",F11="",G11="",H11="",AND(D11="Otra Administración Pública",E11=""),NOT(ISNUMBER(Datos_generales!$E$5))),"",IF(OR(NOT(ISNUMBER(B11)),NOT(ISNUMBER(C11)),B11&gt;C11,C11&gt;Datos_generales!$E$5,SUMPRODUCT(($B$6:$B$45&lt;&gt;"")*($C$6:$C$45&lt;&gt;"")*(ROW($B$6:$B$45)&lt;&gt;ROW(B11))*($B$6:$B$45&lt;=C11)*($C$6:$C$45&gt;=B11))&gt;0),"",IF(F11="Parcial inferior al 50%",0,IF(OR(F11="Completa",F11="Parcial igual o superior al 50%"),C11-B11+1,""))))</f>
        <v/>
      </c>
      <c r="L11" s="7" t="str">
        <f>IF(NOT(ISNUMBER(K11)),"",ROUND(IF(D11="Universidad de León",K11*Parametros!$B$7,IF(AND(D11="Otra Administración Pública",E11&lt;&gt;""),K11*Parametros!$B$7*Parametros!$B$8,0)),3))</f>
        <v/>
      </c>
    </row>
    <row r="12" spans="1:12" ht="30" customHeight="1" x14ac:dyDescent="0.25">
      <c r="A12" s="12">
        <v>7</v>
      </c>
      <c r="B12" s="30"/>
      <c r="C12" s="30"/>
      <c r="D12" s="31"/>
      <c r="E12" s="34"/>
      <c r="F12" s="31"/>
      <c r="G12" s="31"/>
      <c r="H12" s="31"/>
      <c r="I12" s="33"/>
      <c r="J12" s="35"/>
      <c r="K12" s="28" t="str">
        <f>IF(OR(B12="",C12="",D12="",F12="",G12="",H12="",AND(D12="Otra Administración Pública",E12=""),NOT(ISNUMBER(Datos_generales!$E$5))),"",IF(OR(NOT(ISNUMBER(B12)),NOT(ISNUMBER(C12)),B12&gt;C12,C12&gt;Datos_generales!$E$5,SUMPRODUCT(($B$6:$B$45&lt;&gt;"")*($C$6:$C$45&lt;&gt;"")*(ROW($B$6:$B$45)&lt;&gt;ROW(B12))*($B$6:$B$45&lt;=C12)*($C$6:$C$45&gt;=B12))&gt;0),"",IF(F12="Parcial inferior al 50%",0,IF(OR(F12="Completa",F12="Parcial igual o superior al 50%"),C12-B12+1,""))))</f>
        <v/>
      </c>
      <c r="L12" s="7" t="str">
        <f>IF(NOT(ISNUMBER(K12)),"",ROUND(IF(D12="Universidad de León",K12*Parametros!$B$7,IF(AND(D12="Otra Administración Pública",E12&lt;&gt;""),K12*Parametros!$B$7*Parametros!$B$8,0)),3))</f>
        <v/>
      </c>
    </row>
    <row r="13" spans="1:12" ht="30" customHeight="1" x14ac:dyDescent="0.25">
      <c r="A13" s="12">
        <v>8</v>
      </c>
      <c r="B13" s="30"/>
      <c r="C13" s="30"/>
      <c r="D13" s="31"/>
      <c r="E13" s="34"/>
      <c r="F13" s="31"/>
      <c r="G13" s="31"/>
      <c r="H13" s="31"/>
      <c r="I13" s="33"/>
      <c r="J13" s="35"/>
      <c r="K13" s="28" t="str">
        <f>IF(OR(B13="",C13="",D13="",F13="",G13="",H13="",AND(D13="Otra Administración Pública",E13=""),NOT(ISNUMBER(Datos_generales!$E$5))),"",IF(OR(NOT(ISNUMBER(B13)),NOT(ISNUMBER(C13)),B13&gt;C13,C13&gt;Datos_generales!$E$5,SUMPRODUCT(($B$6:$B$45&lt;&gt;"")*($C$6:$C$45&lt;&gt;"")*(ROW($B$6:$B$45)&lt;&gt;ROW(B13))*($B$6:$B$45&lt;=C13)*($C$6:$C$45&gt;=B13))&gt;0),"",IF(F13="Parcial inferior al 50%",0,IF(OR(F13="Completa",F13="Parcial igual o superior al 50%"),C13-B13+1,""))))</f>
        <v/>
      </c>
      <c r="L13" s="7" t="str">
        <f>IF(NOT(ISNUMBER(K13)),"",ROUND(IF(D13="Universidad de León",K13*Parametros!$B$7,IF(AND(D13="Otra Administración Pública",E13&lt;&gt;""),K13*Parametros!$B$7*Parametros!$B$8,0)),3))</f>
        <v/>
      </c>
    </row>
    <row r="14" spans="1:12" ht="30" customHeight="1" x14ac:dyDescent="0.25">
      <c r="A14" s="12">
        <v>9</v>
      </c>
      <c r="B14" s="30"/>
      <c r="C14" s="30"/>
      <c r="D14" s="31"/>
      <c r="E14" s="34"/>
      <c r="F14" s="31"/>
      <c r="G14" s="31"/>
      <c r="H14" s="31"/>
      <c r="I14" s="33"/>
      <c r="J14" s="35"/>
      <c r="K14" s="28" t="str">
        <f>IF(OR(B14="",C14="",D14="",F14="",G14="",H14="",AND(D14="Otra Administración Pública",E14=""),NOT(ISNUMBER(Datos_generales!$E$5))),"",IF(OR(NOT(ISNUMBER(B14)),NOT(ISNUMBER(C14)),B14&gt;C14,C14&gt;Datos_generales!$E$5,SUMPRODUCT(($B$6:$B$45&lt;&gt;"")*($C$6:$C$45&lt;&gt;"")*(ROW($B$6:$B$45)&lt;&gt;ROW(B14))*($B$6:$B$45&lt;=C14)*($C$6:$C$45&gt;=B14))&gt;0),"",IF(F14="Parcial inferior al 50%",0,IF(OR(F14="Completa",F14="Parcial igual o superior al 50%"),C14-B14+1,""))))</f>
        <v/>
      </c>
      <c r="L14" s="7" t="str">
        <f>IF(NOT(ISNUMBER(K14)),"",ROUND(IF(D14="Universidad de León",K14*Parametros!$B$7,IF(AND(D14="Otra Administración Pública",E14&lt;&gt;""),K14*Parametros!$B$7*Parametros!$B$8,0)),3))</f>
        <v/>
      </c>
    </row>
    <row r="15" spans="1:12" ht="30" customHeight="1" x14ac:dyDescent="0.25">
      <c r="A15" s="12">
        <v>10</v>
      </c>
      <c r="B15" s="30"/>
      <c r="C15" s="30"/>
      <c r="D15" s="31"/>
      <c r="E15" s="34"/>
      <c r="F15" s="31"/>
      <c r="G15" s="31"/>
      <c r="H15" s="31"/>
      <c r="I15" s="33"/>
      <c r="J15" s="35"/>
      <c r="K15" s="28" t="str">
        <f>IF(OR(B15="",C15="",D15="",F15="",G15="",H15="",AND(D15="Otra Administración Pública",E15=""),NOT(ISNUMBER(Datos_generales!$E$5))),"",IF(OR(NOT(ISNUMBER(B15)),NOT(ISNUMBER(C15)),B15&gt;C15,C15&gt;Datos_generales!$E$5,SUMPRODUCT(($B$6:$B$45&lt;&gt;"")*($C$6:$C$45&lt;&gt;"")*(ROW($B$6:$B$45)&lt;&gt;ROW(B15))*($B$6:$B$45&lt;=C15)*($C$6:$C$45&gt;=B15))&gt;0),"",IF(F15="Parcial inferior al 50%",0,IF(OR(F15="Completa",F15="Parcial igual o superior al 50%"),C15-B15+1,""))))</f>
        <v/>
      </c>
      <c r="L15" s="7" t="str">
        <f>IF(NOT(ISNUMBER(K15)),"",ROUND(IF(D15="Universidad de León",K15*Parametros!$B$7,IF(AND(D15="Otra Administración Pública",E15&lt;&gt;""),K15*Parametros!$B$7*Parametros!$B$8,0)),3))</f>
        <v/>
      </c>
    </row>
    <row r="16" spans="1:12" ht="30" customHeight="1" x14ac:dyDescent="0.25">
      <c r="A16" s="12">
        <v>11</v>
      </c>
      <c r="B16" s="30"/>
      <c r="C16" s="30"/>
      <c r="D16" s="31"/>
      <c r="E16" s="34"/>
      <c r="F16" s="31"/>
      <c r="G16" s="31"/>
      <c r="H16" s="31"/>
      <c r="I16" s="33"/>
      <c r="J16" s="35"/>
      <c r="K16" s="28" t="str">
        <f>IF(OR(B16="",C16="",D16="",F16="",G16="",H16="",AND(D16="Otra Administración Pública",E16=""),NOT(ISNUMBER(Datos_generales!$E$5))),"",IF(OR(NOT(ISNUMBER(B16)),NOT(ISNUMBER(C16)),B16&gt;C16,C16&gt;Datos_generales!$E$5,SUMPRODUCT(($B$6:$B$45&lt;&gt;"")*($C$6:$C$45&lt;&gt;"")*(ROW($B$6:$B$45)&lt;&gt;ROW(B16))*($B$6:$B$45&lt;=C16)*($C$6:$C$45&gt;=B16))&gt;0),"",IF(F16="Parcial inferior al 50%",0,IF(OR(F16="Completa",F16="Parcial igual o superior al 50%"),C16-B16+1,""))))</f>
        <v/>
      </c>
      <c r="L16" s="7" t="str">
        <f>IF(NOT(ISNUMBER(K16)),"",ROUND(IF(D16="Universidad de León",K16*Parametros!$B$7,IF(AND(D16="Otra Administración Pública",E16&lt;&gt;""),K16*Parametros!$B$7*Parametros!$B$8,0)),3))</f>
        <v/>
      </c>
    </row>
    <row r="17" spans="1:12" ht="30" customHeight="1" x14ac:dyDescent="0.25">
      <c r="A17" s="12">
        <v>12</v>
      </c>
      <c r="B17" s="30"/>
      <c r="C17" s="30"/>
      <c r="D17" s="31"/>
      <c r="E17" s="34"/>
      <c r="F17" s="31"/>
      <c r="G17" s="31"/>
      <c r="H17" s="31"/>
      <c r="I17" s="33"/>
      <c r="J17" s="35"/>
      <c r="K17" s="28" t="str">
        <f>IF(OR(B17="",C17="",D17="",F17="",G17="",H17="",AND(D17="Otra Administración Pública",E17=""),NOT(ISNUMBER(Datos_generales!$E$5))),"",IF(OR(NOT(ISNUMBER(B17)),NOT(ISNUMBER(C17)),B17&gt;C17,C17&gt;Datos_generales!$E$5,SUMPRODUCT(($B$6:$B$45&lt;&gt;"")*($C$6:$C$45&lt;&gt;"")*(ROW($B$6:$B$45)&lt;&gt;ROW(B17))*($B$6:$B$45&lt;=C17)*($C$6:$C$45&gt;=B17))&gt;0),"",IF(F17="Parcial inferior al 50%",0,IF(OR(F17="Completa",F17="Parcial igual o superior al 50%"),C17-B17+1,""))))</f>
        <v/>
      </c>
      <c r="L17" s="7" t="str">
        <f>IF(NOT(ISNUMBER(K17)),"",ROUND(IF(D17="Universidad de León",K17*Parametros!$B$7,IF(AND(D17="Otra Administración Pública",E17&lt;&gt;""),K17*Parametros!$B$7*Parametros!$B$8,0)),3))</f>
        <v/>
      </c>
    </row>
    <row r="18" spans="1:12" ht="30" customHeight="1" x14ac:dyDescent="0.25">
      <c r="A18" s="12">
        <v>13</v>
      </c>
      <c r="B18" s="30"/>
      <c r="C18" s="30"/>
      <c r="D18" s="31"/>
      <c r="E18" s="34"/>
      <c r="F18" s="31"/>
      <c r="G18" s="31"/>
      <c r="H18" s="31"/>
      <c r="I18" s="33"/>
      <c r="J18" s="35"/>
      <c r="K18" s="28" t="str">
        <f>IF(OR(B18="",C18="",D18="",F18="",G18="",H18="",AND(D18="Otra Administración Pública",E18=""),NOT(ISNUMBER(Datos_generales!$E$5))),"",IF(OR(NOT(ISNUMBER(B18)),NOT(ISNUMBER(C18)),B18&gt;C18,C18&gt;Datos_generales!$E$5,SUMPRODUCT(($B$6:$B$45&lt;&gt;"")*($C$6:$C$45&lt;&gt;"")*(ROW($B$6:$B$45)&lt;&gt;ROW(B18))*($B$6:$B$45&lt;=C18)*($C$6:$C$45&gt;=B18))&gt;0),"",IF(F18="Parcial inferior al 50%",0,IF(OR(F18="Completa",F18="Parcial igual o superior al 50%"),C18-B18+1,""))))</f>
        <v/>
      </c>
      <c r="L18" s="7" t="str">
        <f>IF(NOT(ISNUMBER(K18)),"",ROUND(IF(D18="Universidad de León",K18*Parametros!$B$7,IF(AND(D18="Otra Administración Pública",E18&lt;&gt;""),K18*Parametros!$B$7*Parametros!$B$8,0)),3))</f>
        <v/>
      </c>
    </row>
    <row r="19" spans="1:12" ht="30" customHeight="1" x14ac:dyDescent="0.25">
      <c r="A19" s="12">
        <v>14</v>
      </c>
      <c r="B19" s="30"/>
      <c r="C19" s="30"/>
      <c r="D19" s="31"/>
      <c r="E19" s="34"/>
      <c r="F19" s="31"/>
      <c r="G19" s="31"/>
      <c r="H19" s="31"/>
      <c r="I19" s="33"/>
      <c r="J19" s="35"/>
      <c r="K19" s="28" t="str">
        <f>IF(OR(B19="",C19="",D19="",F19="",G19="",H19="",AND(D19="Otra Administración Pública",E19=""),NOT(ISNUMBER(Datos_generales!$E$5))),"",IF(OR(NOT(ISNUMBER(B19)),NOT(ISNUMBER(C19)),B19&gt;C19,C19&gt;Datos_generales!$E$5,SUMPRODUCT(($B$6:$B$45&lt;&gt;"")*($C$6:$C$45&lt;&gt;"")*(ROW($B$6:$B$45)&lt;&gt;ROW(B19))*($B$6:$B$45&lt;=C19)*($C$6:$C$45&gt;=B19))&gt;0),"",IF(F19="Parcial inferior al 50%",0,IF(OR(F19="Completa",F19="Parcial igual o superior al 50%"),C19-B19+1,""))))</f>
        <v/>
      </c>
      <c r="L19" s="7" t="str">
        <f>IF(NOT(ISNUMBER(K19)),"",ROUND(IF(D19="Universidad de León",K19*Parametros!$B$7,IF(AND(D19="Otra Administración Pública",E19&lt;&gt;""),K19*Parametros!$B$7*Parametros!$B$8,0)),3))</f>
        <v/>
      </c>
    </row>
    <row r="20" spans="1:12" ht="30" customHeight="1" x14ac:dyDescent="0.25">
      <c r="A20" s="12">
        <v>15</v>
      </c>
      <c r="B20" s="30"/>
      <c r="C20" s="30"/>
      <c r="D20" s="31"/>
      <c r="E20" s="34"/>
      <c r="F20" s="31"/>
      <c r="G20" s="31"/>
      <c r="H20" s="31"/>
      <c r="I20" s="33"/>
      <c r="J20" s="35"/>
      <c r="K20" s="28" t="str">
        <f>IF(OR(B20="",C20="",D20="",F20="",G20="",H20="",AND(D20="Otra Administración Pública",E20=""),NOT(ISNUMBER(Datos_generales!$E$5))),"",IF(OR(NOT(ISNUMBER(B20)),NOT(ISNUMBER(C20)),B20&gt;C20,C20&gt;Datos_generales!$E$5,SUMPRODUCT(($B$6:$B$45&lt;&gt;"")*($C$6:$C$45&lt;&gt;"")*(ROW($B$6:$B$45)&lt;&gt;ROW(B20))*($B$6:$B$45&lt;=C20)*($C$6:$C$45&gt;=B20))&gt;0),"",IF(F20="Parcial inferior al 50%",0,IF(OR(F20="Completa",F20="Parcial igual o superior al 50%"),C20-B20+1,""))))</f>
        <v/>
      </c>
      <c r="L20" s="7" t="str">
        <f>IF(NOT(ISNUMBER(K20)),"",ROUND(IF(D20="Universidad de León",K20*Parametros!$B$7,IF(AND(D20="Otra Administración Pública",E20&lt;&gt;""),K20*Parametros!$B$7*Parametros!$B$8,0)),3))</f>
        <v/>
      </c>
    </row>
    <row r="21" spans="1:12" ht="30" customHeight="1" x14ac:dyDescent="0.25">
      <c r="A21" s="12">
        <v>16</v>
      </c>
      <c r="B21" s="30"/>
      <c r="C21" s="30"/>
      <c r="D21" s="31"/>
      <c r="E21" s="34"/>
      <c r="F21" s="31"/>
      <c r="G21" s="31"/>
      <c r="H21" s="31"/>
      <c r="I21" s="33"/>
      <c r="J21" s="35"/>
      <c r="K21" s="28" t="str">
        <f>IF(OR(B21="",C21="",D21="",F21="",G21="",H21="",AND(D21="Otra Administración Pública",E21=""),NOT(ISNUMBER(Datos_generales!$E$5))),"",IF(OR(NOT(ISNUMBER(B21)),NOT(ISNUMBER(C21)),B21&gt;C21,C21&gt;Datos_generales!$E$5,SUMPRODUCT(($B$6:$B$45&lt;&gt;"")*($C$6:$C$45&lt;&gt;"")*(ROW($B$6:$B$45)&lt;&gt;ROW(B21))*($B$6:$B$45&lt;=C21)*($C$6:$C$45&gt;=B21))&gt;0),"",IF(F21="Parcial inferior al 50%",0,IF(OR(F21="Completa",F21="Parcial igual o superior al 50%"),C21-B21+1,""))))</f>
        <v/>
      </c>
      <c r="L21" s="7" t="str">
        <f>IF(NOT(ISNUMBER(K21)),"",ROUND(IF(D21="Universidad de León",K21*Parametros!$B$7,IF(AND(D21="Otra Administración Pública",E21&lt;&gt;""),K21*Parametros!$B$7*Parametros!$B$8,0)),3))</f>
        <v/>
      </c>
    </row>
    <row r="22" spans="1:12" ht="30" customHeight="1" x14ac:dyDescent="0.25">
      <c r="A22" s="12">
        <v>17</v>
      </c>
      <c r="B22" s="30"/>
      <c r="C22" s="30"/>
      <c r="D22" s="31"/>
      <c r="E22" s="34"/>
      <c r="F22" s="31"/>
      <c r="G22" s="31"/>
      <c r="H22" s="31"/>
      <c r="I22" s="33"/>
      <c r="J22" s="35"/>
      <c r="K22" s="28" t="str">
        <f>IF(OR(B22="",C22="",D22="",F22="",G22="",H22="",AND(D22="Otra Administración Pública",E22=""),NOT(ISNUMBER(Datos_generales!$E$5))),"",IF(OR(NOT(ISNUMBER(B22)),NOT(ISNUMBER(C22)),B22&gt;C22,C22&gt;Datos_generales!$E$5,SUMPRODUCT(($B$6:$B$45&lt;&gt;"")*($C$6:$C$45&lt;&gt;"")*(ROW($B$6:$B$45)&lt;&gt;ROW(B22))*($B$6:$B$45&lt;=C22)*($C$6:$C$45&gt;=B22))&gt;0),"",IF(F22="Parcial inferior al 50%",0,IF(OR(F22="Completa",F22="Parcial igual o superior al 50%"),C22-B22+1,""))))</f>
        <v/>
      </c>
      <c r="L22" s="7" t="str">
        <f>IF(NOT(ISNUMBER(K22)),"",ROUND(IF(D22="Universidad de León",K22*Parametros!$B$7,IF(AND(D22="Otra Administración Pública",E22&lt;&gt;""),K22*Parametros!$B$7*Parametros!$B$8,0)),3))</f>
        <v/>
      </c>
    </row>
    <row r="23" spans="1:12" ht="30" customHeight="1" x14ac:dyDescent="0.25">
      <c r="A23" s="12">
        <v>18</v>
      </c>
      <c r="B23" s="30"/>
      <c r="C23" s="30"/>
      <c r="D23" s="31"/>
      <c r="E23" s="34"/>
      <c r="F23" s="31"/>
      <c r="G23" s="31"/>
      <c r="H23" s="31"/>
      <c r="I23" s="33"/>
      <c r="J23" s="35"/>
      <c r="K23" s="28" t="str">
        <f>IF(OR(B23="",C23="",D23="",F23="",G23="",H23="",AND(D23="Otra Administración Pública",E23=""),NOT(ISNUMBER(Datos_generales!$E$5))),"",IF(OR(NOT(ISNUMBER(B23)),NOT(ISNUMBER(C23)),B23&gt;C23,C23&gt;Datos_generales!$E$5,SUMPRODUCT(($B$6:$B$45&lt;&gt;"")*($C$6:$C$45&lt;&gt;"")*(ROW($B$6:$B$45)&lt;&gt;ROW(B23))*($B$6:$B$45&lt;=C23)*($C$6:$C$45&gt;=B23))&gt;0),"",IF(F23="Parcial inferior al 50%",0,IF(OR(F23="Completa",F23="Parcial igual o superior al 50%"),C23-B23+1,""))))</f>
        <v/>
      </c>
      <c r="L23" s="7" t="str">
        <f>IF(NOT(ISNUMBER(K23)),"",ROUND(IF(D23="Universidad de León",K23*Parametros!$B$7,IF(AND(D23="Otra Administración Pública",E23&lt;&gt;""),K23*Parametros!$B$7*Parametros!$B$8,0)),3))</f>
        <v/>
      </c>
    </row>
    <row r="24" spans="1:12" ht="30" customHeight="1" x14ac:dyDescent="0.25">
      <c r="A24" s="12">
        <v>19</v>
      </c>
      <c r="B24" s="30"/>
      <c r="C24" s="30"/>
      <c r="D24" s="31"/>
      <c r="E24" s="34"/>
      <c r="F24" s="31"/>
      <c r="G24" s="31"/>
      <c r="H24" s="31"/>
      <c r="I24" s="33"/>
      <c r="J24" s="35"/>
      <c r="K24" s="28" t="str">
        <f>IF(OR(B24="",C24="",D24="",F24="",G24="",H24="",AND(D24="Otra Administración Pública",E24=""),NOT(ISNUMBER(Datos_generales!$E$5))),"",IF(OR(NOT(ISNUMBER(B24)),NOT(ISNUMBER(C24)),B24&gt;C24,C24&gt;Datos_generales!$E$5,SUMPRODUCT(($B$6:$B$45&lt;&gt;"")*($C$6:$C$45&lt;&gt;"")*(ROW($B$6:$B$45)&lt;&gt;ROW(B24))*($B$6:$B$45&lt;=C24)*($C$6:$C$45&gt;=B24))&gt;0),"",IF(F24="Parcial inferior al 50%",0,IF(OR(F24="Completa",F24="Parcial igual o superior al 50%"),C24-B24+1,""))))</f>
        <v/>
      </c>
      <c r="L24" s="7" t="str">
        <f>IF(NOT(ISNUMBER(K24)),"",ROUND(IF(D24="Universidad de León",K24*Parametros!$B$7,IF(AND(D24="Otra Administración Pública",E24&lt;&gt;""),K24*Parametros!$B$7*Parametros!$B$8,0)),3))</f>
        <v/>
      </c>
    </row>
    <row r="25" spans="1:12" ht="30" customHeight="1" x14ac:dyDescent="0.25">
      <c r="A25" s="12">
        <v>20</v>
      </c>
      <c r="B25" s="30"/>
      <c r="C25" s="30"/>
      <c r="D25" s="31"/>
      <c r="E25" s="34"/>
      <c r="F25" s="31"/>
      <c r="G25" s="31"/>
      <c r="H25" s="31"/>
      <c r="I25" s="33"/>
      <c r="J25" s="35"/>
      <c r="K25" s="28" t="str">
        <f>IF(OR(B25="",C25="",D25="",F25="",G25="",H25="",AND(D25="Otra Administración Pública",E25=""),NOT(ISNUMBER(Datos_generales!$E$5))),"",IF(OR(NOT(ISNUMBER(B25)),NOT(ISNUMBER(C25)),B25&gt;C25,C25&gt;Datos_generales!$E$5,SUMPRODUCT(($B$6:$B$45&lt;&gt;"")*($C$6:$C$45&lt;&gt;"")*(ROW($B$6:$B$45)&lt;&gt;ROW(B25))*($B$6:$B$45&lt;=C25)*($C$6:$C$45&gt;=B25))&gt;0),"",IF(F25="Parcial inferior al 50%",0,IF(OR(F25="Completa",F25="Parcial igual o superior al 50%"),C25-B25+1,""))))</f>
        <v/>
      </c>
      <c r="L25" s="7" t="str">
        <f>IF(NOT(ISNUMBER(K25)),"",ROUND(IF(D25="Universidad de León",K25*Parametros!$B$7,IF(AND(D25="Otra Administración Pública",E25&lt;&gt;""),K25*Parametros!$B$7*Parametros!$B$8,0)),3))</f>
        <v/>
      </c>
    </row>
    <row r="26" spans="1:12" ht="30" customHeight="1" x14ac:dyDescent="0.25">
      <c r="A26" s="12">
        <v>21</v>
      </c>
      <c r="B26" s="30"/>
      <c r="C26" s="30"/>
      <c r="D26" s="31"/>
      <c r="E26" s="34"/>
      <c r="F26" s="31"/>
      <c r="G26" s="31"/>
      <c r="H26" s="31"/>
      <c r="I26" s="36"/>
      <c r="J26" s="37"/>
      <c r="K26" s="28" t="str">
        <f>IF(OR(B26="",C26="",D26="",F26="",G26="",H26="",AND(D26="Otra Administración Pública",E26=""),NOT(ISNUMBER(Datos_generales!$E$5))),"",IF(OR(NOT(ISNUMBER(B26)),NOT(ISNUMBER(C26)),B26&gt;C26,C26&gt;Datos_generales!$E$5,SUMPRODUCT(($B$6:$B$45&lt;&gt;"")*($C$6:$C$45&lt;&gt;"")*(ROW($B$6:$B$45)&lt;&gt;ROW(B26))*($B$6:$B$45&lt;=C26)*($C$6:$C$45&gt;=B26))&gt;0),"",IF(F26="Parcial inferior al 50%",0,IF(OR(F26="Completa",F26="Parcial igual o superior al 50%"),C26-B26+1,""))))</f>
        <v/>
      </c>
      <c r="L26" s="7" t="str">
        <f>IF(NOT(ISNUMBER(K26)),"",ROUND(IF(D26="Universidad de León",K26*Parametros!$B$7,IF(AND(D26="Otra Administración Pública",E26&lt;&gt;""),K26*Parametros!$B$7*Parametros!$B$8,0)),3))</f>
        <v/>
      </c>
    </row>
    <row r="27" spans="1:12" ht="30" customHeight="1" x14ac:dyDescent="0.25">
      <c r="A27" s="12">
        <v>22</v>
      </c>
      <c r="B27" s="30"/>
      <c r="C27" s="30"/>
      <c r="D27" s="31"/>
      <c r="E27" s="34"/>
      <c r="F27" s="31"/>
      <c r="G27" s="31"/>
      <c r="H27" s="31"/>
      <c r="I27" s="38"/>
      <c r="J27" s="37"/>
      <c r="K27" s="28" t="str">
        <f>IF(OR(B27="",C27="",D27="",F27="",G27="",H27="",AND(D27="Otra Administración Pública",E27=""),NOT(ISNUMBER(Datos_generales!$E$5))),"",IF(OR(NOT(ISNUMBER(B27)),NOT(ISNUMBER(C27)),B27&gt;C27,C27&gt;Datos_generales!$E$5,SUMPRODUCT(($B$6:$B$45&lt;&gt;"")*($C$6:$C$45&lt;&gt;"")*(ROW($B$6:$B$45)&lt;&gt;ROW(B27))*($B$6:$B$45&lt;=C27)*($C$6:$C$45&gt;=B27))&gt;0),"",IF(F27="Parcial inferior al 50%",0,IF(OR(F27="Completa",F27="Parcial igual o superior al 50%"),C27-B27+1,""))))</f>
        <v/>
      </c>
      <c r="L27" s="7" t="str">
        <f>IF(NOT(ISNUMBER(K27)),"",ROUND(IF(D27="Universidad de León",K27*Parametros!$B$7,IF(AND(D27="Otra Administración Pública",E27&lt;&gt;""),K27*Parametros!$B$7*Parametros!$B$8,0)),3))</f>
        <v/>
      </c>
    </row>
    <row r="28" spans="1:12" ht="30" customHeight="1" x14ac:dyDescent="0.25">
      <c r="A28" s="12">
        <v>23</v>
      </c>
      <c r="B28" s="30"/>
      <c r="C28" s="30"/>
      <c r="D28" s="31"/>
      <c r="E28" s="34"/>
      <c r="F28" s="31"/>
      <c r="G28" s="31"/>
      <c r="H28" s="31"/>
      <c r="I28" s="38"/>
      <c r="J28" s="37"/>
      <c r="K28" s="28" t="str">
        <f>IF(OR(B28="",C28="",D28="",F28="",G28="",H28="",AND(D28="Otra Administración Pública",E28=""),NOT(ISNUMBER(Datos_generales!$E$5))),"",IF(OR(NOT(ISNUMBER(B28)),NOT(ISNUMBER(C28)),B28&gt;C28,C28&gt;Datos_generales!$E$5,SUMPRODUCT(($B$6:$B$45&lt;&gt;"")*($C$6:$C$45&lt;&gt;"")*(ROW($B$6:$B$45)&lt;&gt;ROW(B28))*($B$6:$B$45&lt;=C28)*($C$6:$C$45&gt;=B28))&gt;0),"",IF(F28="Parcial inferior al 50%",0,IF(OR(F28="Completa",F28="Parcial igual o superior al 50%"),C28-B28+1,""))))</f>
        <v/>
      </c>
      <c r="L28" s="7" t="str">
        <f>IF(NOT(ISNUMBER(K28)),"",ROUND(IF(D28="Universidad de León",K28*Parametros!$B$7,IF(AND(D28="Otra Administración Pública",E28&lt;&gt;""),K28*Parametros!$B$7*Parametros!$B$8,0)),3))</f>
        <v/>
      </c>
    </row>
    <row r="29" spans="1:12" ht="30" customHeight="1" x14ac:dyDescent="0.25">
      <c r="A29" s="12">
        <v>24</v>
      </c>
      <c r="B29" s="30"/>
      <c r="C29" s="30"/>
      <c r="D29" s="31"/>
      <c r="E29" s="34"/>
      <c r="F29" s="31"/>
      <c r="G29" s="31"/>
      <c r="H29" s="31"/>
      <c r="I29" s="36"/>
      <c r="J29" s="37"/>
      <c r="K29" s="28" t="str">
        <f>IF(OR(B29="",C29="",D29="",F29="",G29="",H29="",AND(D29="Otra Administración Pública",E29=""),NOT(ISNUMBER(Datos_generales!$E$5))),"",IF(OR(NOT(ISNUMBER(B29)),NOT(ISNUMBER(C29)),B29&gt;C29,C29&gt;Datos_generales!$E$5,SUMPRODUCT(($B$6:$B$45&lt;&gt;"")*($C$6:$C$45&lt;&gt;"")*(ROW($B$6:$B$45)&lt;&gt;ROW(B29))*($B$6:$B$45&lt;=C29)*($C$6:$C$45&gt;=B29))&gt;0),"",IF(F29="Parcial inferior al 50%",0,IF(OR(F29="Completa",F29="Parcial igual o superior al 50%"),C29-B29+1,""))))</f>
        <v/>
      </c>
      <c r="L29" s="7" t="str">
        <f>IF(NOT(ISNUMBER(K29)),"",ROUND(IF(D29="Universidad de León",K29*Parametros!$B$7,IF(AND(D29="Otra Administración Pública",E29&lt;&gt;""),K29*Parametros!$B$7*Parametros!$B$8,0)),3))</f>
        <v/>
      </c>
    </row>
    <row r="30" spans="1:12" ht="30" customHeight="1" x14ac:dyDescent="0.25">
      <c r="A30" s="12">
        <v>25</v>
      </c>
      <c r="B30" s="30"/>
      <c r="C30" s="30"/>
      <c r="D30" s="31"/>
      <c r="E30" s="34"/>
      <c r="F30" s="31"/>
      <c r="G30" s="31"/>
      <c r="H30" s="31"/>
      <c r="I30" s="36"/>
      <c r="J30" s="37"/>
      <c r="K30" s="28" t="str">
        <f>IF(OR(B30="",C30="",D30="",F30="",G30="",H30="",AND(D30="Otra Administración Pública",E30=""),NOT(ISNUMBER(Datos_generales!$E$5))),"",IF(OR(NOT(ISNUMBER(B30)),NOT(ISNUMBER(C30)),B30&gt;C30,C30&gt;Datos_generales!$E$5,SUMPRODUCT(($B$6:$B$45&lt;&gt;"")*($C$6:$C$45&lt;&gt;"")*(ROW($B$6:$B$45)&lt;&gt;ROW(B30))*($B$6:$B$45&lt;=C30)*($C$6:$C$45&gt;=B30))&gt;0),"",IF(F30="Parcial inferior al 50%",0,IF(OR(F30="Completa",F30="Parcial igual o superior al 50%"),C30-B30+1,""))))</f>
        <v/>
      </c>
      <c r="L30" s="7" t="str">
        <f>IF(NOT(ISNUMBER(K30)),"",ROUND(IF(D30="Universidad de León",K30*Parametros!$B$7,IF(AND(D30="Otra Administración Pública",E30&lt;&gt;""),K30*Parametros!$B$7*Parametros!$B$8,0)),3))</f>
        <v/>
      </c>
    </row>
    <row r="31" spans="1:12" ht="30" customHeight="1" x14ac:dyDescent="0.25">
      <c r="A31" s="12">
        <v>26</v>
      </c>
      <c r="B31" s="30"/>
      <c r="C31" s="30"/>
      <c r="D31" s="31"/>
      <c r="E31" s="34"/>
      <c r="F31" s="31"/>
      <c r="G31" s="31"/>
      <c r="H31" s="31"/>
      <c r="I31" s="36"/>
      <c r="J31" s="37"/>
      <c r="K31" s="28" t="str">
        <f>IF(OR(B31="",C31="",D31="",F31="",G31="",H31="",AND(D31="Otra Administración Pública",E31=""),NOT(ISNUMBER(Datos_generales!$E$5))),"",IF(OR(NOT(ISNUMBER(B31)),NOT(ISNUMBER(C31)),B31&gt;C31,C31&gt;Datos_generales!$E$5,SUMPRODUCT(($B$6:$B$45&lt;&gt;"")*($C$6:$C$45&lt;&gt;"")*(ROW($B$6:$B$45)&lt;&gt;ROW(B31))*($B$6:$B$45&lt;=C31)*($C$6:$C$45&gt;=B31))&gt;0),"",IF(F31="Parcial inferior al 50%",0,IF(OR(F31="Completa",F31="Parcial igual o superior al 50%"),C31-B31+1,""))))</f>
        <v/>
      </c>
      <c r="L31" s="7" t="str">
        <f>IF(NOT(ISNUMBER(K31)),"",ROUND(IF(D31="Universidad de León",K31*Parametros!$B$7,IF(AND(D31="Otra Administración Pública",E31&lt;&gt;""),K31*Parametros!$B$7*Parametros!$B$8,0)),3))</f>
        <v/>
      </c>
    </row>
    <row r="32" spans="1:12" ht="30" customHeight="1" x14ac:dyDescent="0.25">
      <c r="A32" s="12">
        <v>27</v>
      </c>
      <c r="B32" s="30"/>
      <c r="C32" s="30"/>
      <c r="D32" s="31"/>
      <c r="E32" s="34"/>
      <c r="F32" s="31"/>
      <c r="G32" s="31"/>
      <c r="H32" s="31"/>
      <c r="I32" s="36"/>
      <c r="J32" s="37"/>
      <c r="K32" s="28" t="str">
        <f>IF(OR(B32="",C32="",D32="",F32="",G32="",H32="",AND(D32="Otra Administración Pública",E32=""),NOT(ISNUMBER(Datos_generales!$E$5))),"",IF(OR(NOT(ISNUMBER(B32)),NOT(ISNUMBER(C32)),B32&gt;C32,C32&gt;Datos_generales!$E$5,SUMPRODUCT(($B$6:$B$45&lt;&gt;"")*($C$6:$C$45&lt;&gt;"")*(ROW($B$6:$B$45)&lt;&gt;ROW(B32))*($B$6:$B$45&lt;=C32)*($C$6:$C$45&gt;=B32))&gt;0),"",IF(F32="Parcial inferior al 50%",0,IF(OR(F32="Completa",F32="Parcial igual o superior al 50%"),C32-B32+1,""))))</f>
        <v/>
      </c>
      <c r="L32" s="7" t="str">
        <f>IF(NOT(ISNUMBER(K32)),"",ROUND(IF(D32="Universidad de León",K32*Parametros!$B$7,IF(AND(D32="Otra Administración Pública",E32&lt;&gt;""),K32*Parametros!$B$7*Parametros!$B$8,0)),3))</f>
        <v/>
      </c>
    </row>
    <row r="33" spans="1:12" ht="30" customHeight="1" x14ac:dyDescent="0.25">
      <c r="A33" s="12">
        <v>28</v>
      </c>
      <c r="B33" s="30"/>
      <c r="C33" s="30"/>
      <c r="D33" s="31"/>
      <c r="E33" s="34"/>
      <c r="F33" s="31"/>
      <c r="G33" s="31"/>
      <c r="H33" s="31"/>
      <c r="I33" s="36"/>
      <c r="J33" s="37"/>
      <c r="K33" s="28" t="str">
        <f>IF(OR(B33="",C33="",D33="",F33="",G33="",H33="",AND(D33="Otra Administración Pública",E33=""),NOT(ISNUMBER(Datos_generales!$E$5))),"",IF(OR(NOT(ISNUMBER(B33)),NOT(ISNUMBER(C33)),B33&gt;C33,C33&gt;Datos_generales!$E$5,SUMPRODUCT(($B$6:$B$45&lt;&gt;"")*($C$6:$C$45&lt;&gt;"")*(ROW($B$6:$B$45)&lt;&gt;ROW(B33))*($B$6:$B$45&lt;=C33)*($C$6:$C$45&gt;=B33))&gt;0),"",IF(F33="Parcial inferior al 50%",0,IF(OR(F33="Completa",F33="Parcial igual o superior al 50%"),C33-B33+1,""))))</f>
        <v/>
      </c>
      <c r="L33" s="7" t="str">
        <f>IF(NOT(ISNUMBER(K33)),"",ROUND(IF(D33="Universidad de León",K33*Parametros!$B$7,IF(AND(D33="Otra Administración Pública",E33&lt;&gt;""),K33*Parametros!$B$7*Parametros!$B$8,0)),3))</f>
        <v/>
      </c>
    </row>
    <row r="34" spans="1:12" ht="30" customHeight="1" x14ac:dyDescent="0.25">
      <c r="A34" s="12">
        <v>29</v>
      </c>
      <c r="B34" s="30"/>
      <c r="C34" s="30"/>
      <c r="D34" s="31"/>
      <c r="E34" s="34"/>
      <c r="F34" s="31"/>
      <c r="G34" s="31"/>
      <c r="H34" s="31"/>
      <c r="I34" s="36"/>
      <c r="J34" s="37"/>
      <c r="K34" s="28" t="str">
        <f>IF(OR(B34="",C34="",D34="",F34="",G34="",H34="",AND(D34="Otra Administración Pública",E34=""),NOT(ISNUMBER(Datos_generales!$E$5))),"",IF(OR(NOT(ISNUMBER(B34)),NOT(ISNUMBER(C34)),B34&gt;C34,C34&gt;Datos_generales!$E$5,SUMPRODUCT(($B$6:$B$45&lt;&gt;"")*($C$6:$C$45&lt;&gt;"")*(ROW($B$6:$B$45)&lt;&gt;ROW(B34))*($B$6:$B$45&lt;=C34)*($C$6:$C$45&gt;=B34))&gt;0),"",IF(F34="Parcial inferior al 50%",0,IF(OR(F34="Completa",F34="Parcial igual o superior al 50%"),C34-B34+1,""))))</f>
        <v/>
      </c>
      <c r="L34" s="7" t="str">
        <f>IF(NOT(ISNUMBER(K34)),"",ROUND(IF(D34="Universidad de León",K34*Parametros!$B$7,IF(AND(D34="Otra Administración Pública",E34&lt;&gt;""),K34*Parametros!$B$7*Parametros!$B$8,0)),3))</f>
        <v/>
      </c>
    </row>
    <row r="35" spans="1:12" ht="30" customHeight="1" x14ac:dyDescent="0.25">
      <c r="A35" s="12">
        <v>30</v>
      </c>
      <c r="B35" s="30"/>
      <c r="C35" s="30"/>
      <c r="D35" s="31"/>
      <c r="E35" s="34"/>
      <c r="F35" s="31"/>
      <c r="G35" s="31"/>
      <c r="H35" s="31"/>
      <c r="I35" s="36"/>
      <c r="J35" s="37"/>
      <c r="K35" s="28" t="str">
        <f>IF(OR(B35="",C35="",D35="",F35="",G35="",H35="",AND(D35="Otra Administración Pública",E35=""),NOT(ISNUMBER(Datos_generales!$E$5))),"",IF(OR(NOT(ISNUMBER(B35)),NOT(ISNUMBER(C35)),B35&gt;C35,C35&gt;Datos_generales!$E$5,SUMPRODUCT(($B$6:$B$45&lt;&gt;"")*($C$6:$C$45&lt;&gt;"")*(ROW($B$6:$B$45)&lt;&gt;ROW(B35))*($B$6:$B$45&lt;=C35)*($C$6:$C$45&gt;=B35))&gt;0),"",IF(F35="Parcial inferior al 50%",0,IF(OR(F35="Completa",F35="Parcial igual o superior al 50%"),C35-B35+1,""))))</f>
        <v/>
      </c>
      <c r="L35" s="7" t="str">
        <f>IF(NOT(ISNUMBER(K35)),"",ROUND(IF(D35="Universidad de León",K35*Parametros!$B$7,IF(AND(D35="Otra Administración Pública",E35&lt;&gt;""),K35*Parametros!$B$7*Parametros!$B$8,0)),3))</f>
        <v/>
      </c>
    </row>
    <row r="36" spans="1:12" ht="30" customHeight="1" x14ac:dyDescent="0.25">
      <c r="A36" s="12">
        <v>31</v>
      </c>
      <c r="B36" s="30"/>
      <c r="C36" s="30"/>
      <c r="D36" s="31"/>
      <c r="E36" s="34"/>
      <c r="F36" s="31"/>
      <c r="G36" s="31"/>
      <c r="H36" s="31"/>
      <c r="I36" s="36"/>
      <c r="J36" s="37"/>
      <c r="K36" s="28" t="str">
        <f>IF(OR(B36="",C36="",D36="",F36="",G36="",H36="",AND(D36="Otra Administración Pública",E36=""),NOT(ISNUMBER(Datos_generales!$E$5))),"",IF(OR(NOT(ISNUMBER(B36)),NOT(ISNUMBER(C36)),B36&gt;C36,C36&gt;Datos_generales!$E$5,SUMPRODUCT(($B$6:$B$45&lt;&gt;"")*($C$6:$C$45&lt;&gt;"")*(ROW($B$6:$B$45)&lt;&gt;ROW(B36))*($B$6:$B$45&lt;=C36)*($C$6:$C$45&gt;=B36))&gt;0),"",IF(F36="Parcial inferior al 50%",0,IF(OR(F36="Completa",F36="Parcial igual o superior al 50%"),C36-B36+1,""))))</f>
        <v/>
      </c>
      <c r="L36" s="7" t="str">
        <f>IF(NOT(ISNUMBER(K36)),"",ROUND(IF(D36="Universidad de León",K36*Parametros!$B$7,IF(AND(D36="Otra Administración Pública",E36&lt;&gt;""),K36*Parametros!$B$7*Parametros!$B$8,0)),3))</f>
        <v/>
      </c>
    </row>
    <row r="37" spans="1:12" ht="30" customHeight="1" x14ac:dyDescent="0.25">
      <c r="A37" s="12">
        <v>32</v>
      </c>
      <c r="B37" s="30"/>
      <c r="C37" s="30"/>
      <c r="D37" s="31"/>
      <c r="E37" s="34"/>
      <c r="F37" s="31"/>
      <c r="G37" s="31"/>
      <c r="H37" s="31"/>
      <c r="I37" s="36"/>
      <c r="J37" s="37"/>
      <c r="K37" s="28" t="str">
        <f>IF(OR(B37="",C37="",D37="",F37="",G37="",H37="",AND(D37="Otra Administración Pública",E37=""),NOT(ISNUMBER(Datos_generales!$E$5))),"",IF(OR(NOT(ISNUMBER(B37)),NOT(ISNUMBER(C37)),B37&gt;C37,C37&gt;Datos_generales!$E$5,SUMPRODUCT(($B$6:$B$45&lt;&gt;"")*($C$6:$C$45&lt;&gt;"")*(ROW($B$6:$B$45)&lt;&gt;ROW(B37))*($B$6:$B$45&lt;=C37)*($C$6:$C$45&gt;=B37))&gt;0),"",IF(F37="Parcial inferior al 50%",0,IF(OR(F37="Completa",F37="Parcial igual o superior al 50%"),C37-B37+1,""))))</f>
        <v/>
      </c>
      <c r="L37" s="7" t="str">
        <f>IF(NOT(ISNUMBER(K37)),"",ROUND(IF(D37="Universidad de León",K37*Parametros!$B$7,IF(AND(D37="Otra Administración Pública",E37&lt;&gt;""),K37*Parametros!$B$7*Parametros!$B$8,0)),3))</f>
        <v/>
      </c>
    </row>
    <row r="38" spans="1:12" ht="30" customHeight="1" x14ac:dyDescent="0.25">
      <c r="A38" s="12">
        <v>33</v>
      </c>
      <c r="B38" s="30"/>
      <c r="C38" s="30"/>
      <c r="D38" s="31"/>
      <c r="E38" s="34"/>
      <c r="F38" s="31"/>
      <c r="G38" s="31"/>
      <c r="H38" s="31"/>
      <c r="I38" s="36"/>
      <c r="J38" s="37"/>
      <c r="K38" s="28" t="str">
        <f>IF(OR(B38="",C38="",D38="",F38="",G38="",H38="",AND(D38="Otra Administración Pública",E38=""),NOT(ISNUMBER(Datos_generales!$E$5))),"",IF(OR(NOT(ISNUMBER(B38)),NOT(ISNUMBER(C38)),B38&gt;C38,C38&gt;Datos_generales!$E$5,SUMPRODUCT(($B$6:$B$45&lt;&gt;"")*($C$6:$C$45&lt;&gt;"")*(ROW($B$6:$B$45)&lt;&gt;ROW(B38))*($B$6:$B$45&lt;=C38)*($C$6:$C$45&gt;=B38))&gt;0),"",IF(F38="Parcial inferior al 50%",0,IF(OR(F38="Completa",F38="Parcial igual o superior al 50%"),C38-B38+1,""))))</f>
        <v/>
      </c>
      <c r="L38" s="7" t="str">
        <f>IF(NOT(ISNUMBER(K38)),"",ROUND(IF(D38="Universidad de León",K38*Parametros!$B$7,IF(AND(D38="Otra Administración Pública",E38&lt;&gt;""),K38*Parametros!$B$7*Parametros!$B$8,0)),3))</f>
        <v/>
      </c>
    </row>
    <row r="39" spans="1:12" ht="30" customHeight="1" x14ac:dyDescent="0.25">
      <c r="A39" s="12">
        <v>34</v>
      </c>
      <c r="B39" s="30"/>
      <c r="C39" s="30"/>
      <c r="D39" s="31"/>
      <c r="E39" s="34"/>
      <c r="F39" s="31"/>
      <c r="G39" s="31"/>
      <c r="H39" s="31"/>
      <c r="I39" s="36"/>
      <c r="J39" s="37"/>
      <c r="K39" s="28" t="str">
        <f>IF(OR(B39="",C39="",D39="",F39="",G39="",H39="",AND(D39="Otra Administración Pública",E39=""),NOT(ISNUMBER(Datos_generales!$E$5))),"",IF(OR(NOT(ISNUMBER(B39)),NOT(ISNUMBER(C39)),B39&gt;C39,C39&gt;Datos_generales!$E$5,SUMPRODUCT(($B$6:$B$45&lt;&gt;"")*($C$6:$C$45&lt;&gt;"")*(ROW($B$6:$B$45)&lt;&gt;ROW(B39))*($B$6:$B$45&lt;=C39)*($C$6:$C$45&gt;=B39))&gt;0),"",IF(F39="Parcial inferior al 50%",0,IF(OR(F39="Completa",F39="Parcial igual o superior al 50%"),C39-B39+1,""))))</f>
        <v/>
      </c>
      <c r="L39" s="7" t="str">
        <f>IF(NOT(ISNUMBER(K39)),"",ROUND(IF(D39="Universidad de León",K39*Parametros!$B$7,IF(AND(D39="Otra Administración Pública",E39&lt;&gt;""),K39*Parametros!$B$7*Parametros!$B$8,0)),3))</f>
        <v/>
      </c>
    </row>
    <row r="40" spans="1:12" ht="30" customHeight="1" x14ac:dyDescent="0.25">
      <c r="A40" s="12">
        <v>35</v>
      </c>
      <c r="B40" s="30"/>
      <c r="C40" s="30"/>
      <c r="D40" s="31"/>
      <c r="E40" s="34"/>
      <c r="F40" s="31"/>
      <c r="G40" s="31"/>
      <c r="H40" s="31"/>
      <c r="I40" s="36"/>
      <c r="J40" s="37"/>
      <c r="K40" s="28" t="str">
        <f>IF(OR(B40="",C40="",D40="",F40="",G40="",H40="",AND(D40="Otra Administración Pública",E40=""),NOT(ISNUMBER(Datos_generales!$E$5))),"",IF(OR(NOT(ISNUMBER(B40)),NOT(ISNUMBER(C40)),B40&gt;C40,C40&gt;Datos_generales!$E$5,SUMPRODUCT(($B$6:$B$45&lt;&gt;"")*($C$6:$C$45&lt;&gt;"")*(ROW($B$6:$B$45)&lt;&gt;ROW(B40))*($B$6:$B$45&lt;=C40)*($C$6:$C$45&gt;=B40))&gt;0),"",IF(F40="Parcial inferior al 50%",0,IF(OR(F40="Completa",F40="Parcial igual o superior al 50%"),C40-B40+1,""))))</f>
        <v/>
      </c>
      <c r="L40" s="7" t="str">
        <f>IF(NOT(ISNUMBER(K40)),"",ROUND(IF(D40="Universidad de León",K40*Parametros!$B$7,IF(AND(D40="Otra Administración Pública",E40&lt;&gt;""),K40*Parametros!$B$7*Parametros!$B$8,0)),3))</f>
        <v/>
      </c>
    </row>
    <row r="41" spans="1:12" ht="30" customHeight="1" x14ac:dyDescent="0.25">
      <c r="A41" s="12">
        <v>36</v>
      </c>
      <c r="B41" s="30"/>
      <c r="C41" s="30"/>
      <c r="D41" s="31"/>
      <c r="E41" s="34"/>
      <c r="F41" s="31"/>
      <c r="G41" s="31"/>
      <c r="H41" s="31"/>
      <c r="I41" s="36"/>
      <c r="J41" s="37"/>
      <c r="K41" s="28" t="str">
        <f>IF(OR(B41="",C41="",D41="",F41="",G41="",H41="",AND(D41="Otra Administración Pública",E41=""),NOT(ISNUMBER(Datos_generales!$E$5))),"",IF(OR(NOT(ISNUMBER(B41)),NOT(ISNUMBER(C41)),B41&gt;C41,C41&gt;Datos_generales!$E$5,SUMPRODUCT(($B$6:$B$45&lt;&gt;"")*($C$6:$C$45&lt;&gt;"")*(ROW($B$6:$B$45)&lt;&gt;ROW(B41))*($B$6:$B$45&lt;=C41)*($C$6:$C$45&gt;=B41))&gt;0),"",IF(F41="Parcial inferior al 50%",0,IF(OR(F41="Completa",F41="Parcial igual o superior al 50%"),C41-B41+1,""))))</f>
        <v/>
      </c>
      <c r="L41" s="7" t="str">
        <f>IF(NOT(ISNUMBER(K41)),"",ROUND(IF(D41="Universidad de León",K41*Parametros!$B$7,IF(AND(D41="Otra Administración Pública",E41&lt;&gt;""),K41*Parametros!$B$7*Parametros!$B$8,0)),3))</f>
        <v/>
      </c>
    </row>
    <row r="42" spans="1:12" ht="30" customHeight="1" x14ac:dyDescent="0.25">
      <c r="A42" s="12">
        <v>37</v>
      </c>
      <c r="B42" s="30"/>
      <c r="C42" s="30"/>
      <c r="D42" s="31"/>
      <c r="E42" s="34"/>
      <c r="F42" s="31"/>
      <c r="G42" s="31"/>
      <c r="H42" s="31"/>
      <c r="I42" s="36"/>
      <c r="J42" s="37"/>
      <c r="K42" s="28" t="str">
        <f>IF(OR(B42="",C42="",D42="",F42="",G42="",H42="",AND(D42="Otra Administración Pública",E42=""),NOT(ISNUMBER(Datos_generales!$E$5))),"",IF(OR(NOT(ISNUMBER(B42)),NOT(ISNUMBER(C42)),B42&gt;C42,C42&gt;Datos_generales!$E$5,SUMPRODUCT(($B$6:$B$45&lt;&gt;"")*($C$6:$C$45&lt;&gt;"")*(ROW($B$6:$B$45)&lt;&gt;ROW(B42))*($B$6:$B$45&lt;=C42)*($C$6:$C$45&gt;=B42))&gt;0),"",IF(F42="Parcial inferior al 50%",0,IF(OR(F42="Completa",F42="Parcial igual o superior al 50%"),C42-B42+1,""))))</f>
        <v/>
      </c>
      <c r="L42" s="7" t="str">
        <f>IF(NOT(ISNUMBER(K42)),"",ROUND(IF(D42="Universidad de León",K42*Parametros!$B$7,IF(AND(D42="Otra Administración Pública",E42&lt;&gt;""),K42*Parametros!$B$7*Parametros!$B$8,0)),3))</f>
        <v/>
      </c>
    </row>
    <row r="43" spans="1:12" ht="30" customHeight="1" x14ac:dyDescent="0.25">
      <c r="A43" s="12">
        <v>38</v>
      </c>
      <c r="B43" s="30"/>
      <c r="C43" s="30"/>
      <c r="D43" s="31"/>
      <c r="E43" s="34"/>
      <c r="F43" s="31"/>
      <c r="G43" s="31"/>
      <c r="H43" s="31"/>
      <c r="I43" s="36"/>
      <c r="J43" s="37"/>
      <c r="K43" s="28" t="str">
        <f>IF(OR(B43="",C43="",D43="",F43="",G43="",H43="",AND(D43="Otra Administración Pública",E43=""),NOT(ISNUMBER(Datos_generales!$E$5))),"",IF(OR(NOT(ISNUMBER(B43)),NOT(ISNUMBER(C43)),B43&gt;C43,C43&gt;Datos_generales!$E$5,SUMPRODUCT(($B$6:$B$45&lt;&gt;"")*($C$6:$C$45&lt;&gt;"")*(ROW($B$6:$B$45)&lt;&gt;ROW(B43))*($B$6:$B$45&lt;=C43)*($C$6:$C$45&gt;=B43))&gt;0),"",IF(F43="Parcial inferior al 50%",0,IF(OR(F43="Completa",F43="Parcial igual o superior al 50%"),C43-B43+1,""))))</f>
        <v/>
      </c>
      <c r="L43" s="7" t="str">
        <f>IF(NOT(ISNUMBER(K43)),"",ROUND(IF(D43="Universidad de León",K43*Parametros!$B$7,IF(AND(D43="Otra Administración Pública",E43&lt;&gt;""),K43*Parametros!$B$7*Parametros!$B$8,0)),3))</f>
        <v/>
      </c>
    </row>
    <row r="44" spans="1:12" ht="30" customHeight="1" x14ac:dyDescent="0.25">
      <c r="A44" s="12">
        <v>39</v>
      </c>
      <c r="B44" s="30"/>
      <c r="C44" s="30"/>
      <c r="D44" s="31"/>
      <c r="E44" s="34"/>
      <c r="F44" s="31"/>
      <c r="G44" s="31"/>
      <c r="H44" s="31"/>
      <c r="I44" s="36"/>
      <c r="J44" s="37"/>
      <c r="K44" s="28" t="str">
        <f>IF(OR(B44="",C44="",D44="",F44="",G44="",H44="",AND(D44="Otra Administración Pública",E44=""),NOT(ISNUMBER(Datos_generales!$E$5))),"",IF(OR(NOT(ISNUMBER(B44)),NOT(ISNUMBER(C44)),B44&gt;C44,C44&gt;Datos_generales!$E$5,SUMPRODUCT(($B$6:$B$45&lt;&gt;"")*($C$6:$C$45&lt;&gt;"")*(ROW($B$6:$B$45)&lt;&gt;ROW(B44))*($B$6:$B$45&lt;=C44)*($C$6:$C$45&gt;=B44))&gt;0),"",IF(F44="Parcial inferior al 50%",0,IF(OR(F44="Completa",F44="Parcial igual o superior al 50%"),C44-B44+1,""))))</f>
        <v/>
      </c>
      <c r="L44" s="7" t="str">
        <f>IF(NOT(ISNUMBER(K44)),"",ROUND(IF(D44="Universidad de León",K44*Parametros!$B$7,IF(AND(D44="Otra Administración Pública",E44&lt;&gt;""),K44*Parametros!$B$7*Parametros!$B$8,0)),3))</f>
        <v/>
      </c>
    </row>
    <row r="45" spans="1:12" ht="30" customHeight="1" x14ac:dyDescent="0.25">
      <c r="A45" s="12">
        <v>40</v>
      </c>
      <c r="B45" s="30"/>
      <c r="C45" s="30"/>
      <c r="D45" s="31"/>
      <c r="E45" s="34"/>
      <c r="F45" s="31"/>
      <c r="G45" s="31"/>
      <c r="H45" s="31"/>
      <c r="I45" s="36"/>
      <c r="J45" s="37"/>
      <c r="K45" s="28" t="str">
        <f>IF(OR(B45="",C45="",D45="",F45="",G45="",H45="",AND(D45="Otra Administración Pública",E45=""),NOT(ISNUMBER(Datos_generales!$E$5))),"",IF(OR(NOT(ISNUMBER(B45)),NOT(ISNUMBER(C45)),B45&gt;C45,C45&gt;Datos_generales!$E$5,SUMPRODUCT(($B$6:$B$45&lt;&gt;"")*($C$6:$C$45&lt;&gt;"")*(ROW($B$6:$B$45)&lt;&gt;ROW(B45))*($B$6:$B$45&lt;=C45)*($C$6:$C$45&gt;=B45))&gt;0),"",IF(F45="Parcial inferior al 50%",0,IF(OR(F45="Completa",F45="Parcial igual o superior al 50%"),C45-B45+1,""))))</f>
        <v/>
      </c>
      <c r="L45" s="7" t="str">
        <f>IF(NOT(ISNUMBER(K45)),"",ROUND(IF(D45="Universidad de León",K45*Parametros!$B$7,IF(AND(D45="Otra Administración Pública",E45&lt;&gt;""),K45*Parametros!$B$7*Parametros!$B$8,0)),3))</f>
        <v/>
      </c>
    </row>
    <row r="46" spans="1:12" ht="18.95" customHeight="1" x14ac:dyDescent="0.25"/>
    <row r="47" spans="1:12" ht="18.95" customHeight="1" x14ac:dyDescent="0.25">
      <c r="A47" s="54" t="s">
        <v>31</v>
      </c>
      <c r="B47" s="54"/>
      <c r="C47" s="54"/>
      <c r="D47" s="54"/>
      <c r="E47" s="54"/>
      <c r="F47" s="54"/>
      <c r="G47" s="54"/>
      <c r="H47" s="54"/>
      <c r="I47" s="55"/>
      <c r="J47" s="54"/>
      <c r="K47" s="57"/>
      <c r="L47" s="7">
        <f>SUM(L6:L45)</f>
        <v>0</v>
      </c>
    </row>
    <row r="48" spans="1:12" ht="18.95" customHeight="1" x14ac:dyDescent="0.25">
      <c r="A48" s="54" t="s">
        <v>37</v>
      </c>
      <c r="B48" s="54"/>
      <c r="C48" s="54"/>
      <c r="D48" s="54"/>
      <c r="E48" s="54"/>
      <c r="F48" s="54"/>
      <c r="G48" s="54"/>
      <c r="H48" s="54"/>
      <c r="I48" s="55"/>
      <c r="J48" s="54"/>
      <c r="K48" s="57"/>
      <c r="L48" s="7">
        <f>MIN(L47,Parametros!$B$5)</f>
        <v>0</v>
      </c>
    </row>
  </sheetData>
  <sheetProtection algorithmName="SHA-512" hashValue="JZAkxRh8M2C24dfDRKSVfw1dA/xx58U817OiDiOH6hSH4p8KF08DBwepC2jo2llJ+eZUbI8hvwxzm0bt6lr/lA==" saltValue="KQ0K3XaKs9L4sByqFM0rrA==" spinCount="100000" sheet="1" objects="1" scenarios="1" selectLockedCells="1"/>
  <mergeCells count="4">
    <mergeCell ref="A1:L1"/>
    <mergeCell ref="A3:L3"/>
    <mergeCell ref="A47:K47"/>
    <mergeCell ref="A48:K48"/>
  </mergeCells>
  <dataValidations count="3">
    <dataValidation type="list" sqref="D6:D45" xr:uid="{00000000-0002-0000-0200-000000000000}">
      <formula1>"Universidad de León,Otra Administración Pública"</formula1>
    </dataValidation>
    <dataValidation type="list" sqref="F6:F45" xr:uid="{00000000-0002-0000-0200-000001000000}">
      <formula1>"Completa,Parcial igual o superior al 50%,Parcial inferior al 50%"</formula1>
    </dataValidation>
    <dataValidation type="custom" allowBlank="1" showErrorMessage="1" errorTitle="Periodo de experiencia incorrecto" error="Compruebe las fechas: inicio no posterior al fin; fin no posterior al plazo de solicitudes; sin solapamiento con otro periodo declarado. Use fechas dd/mm/aaaa." sqref="B6:C45" xr:uid="{00000000-0002-0000-0200-000002000000}">
      <formula1>OR(B6="",AND(ISNUMBER(B6),OR($B6="",$C6="",AND(ISNUMBER($B6),ISNUMBER($C6),$B6&lt;=$C6,OR(NOT(ISNUMBER(INDIRECT("Datos_generales!$E$5"))),$C6&lt;=INDIRECT("Datos_generales!$E$5")),SUMPRODUCT(($B$6:$B$45&lt;&gt;"")*($C$6:$C$45&lt;&gt;"")*(ROW($B$6:$B$45)&lt;&gt;ROW($B6))*($B$6:$B$45&lt;=$C6)*($C$6:$C$45&gt;=$B6))=0))))</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DC3E6"/>
  </sheetPr>
  <dimension ref="A1:H48"/>
  <sheetViews>
    <sheetView showGridLines="0" workbookViewId="0">
      <selection activeCell="B6" sqref="B6:C6"/>
    </sheetView>
  </sheetViews>
  <sheetFormatPr baseColWidth="10" defaultColWidth="9.140625" defaultRowHeight="15" x14ac:dyDescent="0.25"/>
  <cols>
    <col min="1" max="1" width="6" customWidth="1"/>
    <col min="2" max="2" width="30" customWidth="1"/>
    <col min="3" max="3" width="22" customWidth="1"/>
    <col min="4" max="4" width="76" customWidth="1"/>
    <col min="5" max="5" width="22" customWidth="1"/>
    <col min="6" max="6" width="10" customWidth="1"/>
    <col min="7" max="7" width="19.42578125" style="23" customWidth="1"/>
    <col min="8" max="8" width="13" customWidth="1"/>
  </cols>
  <sheetData>
    <row r="1" spans="1:8" ht="27.95" customHeight="1" x14ac:dyDescent="0.25">
      <c r="A1" s="41" t="s">
        <v>38</v>
      </c>
      <c r="B1" s="41"/>
      <c r="C1" s="41"/>
      <c r="D1" s="41"/>
      <c r="E1" s="41"/>
      <c r="F1" s="41"/>
      <c r="G1" s="51"/>
      <c r="H1" s="41"/>
    </row>
    <row r="2" spans="1:8" ht="18.95" customHeight="1" x14ac:dyDescent="0.25"/>
    <row r="3" spans="1:8" ht="118.15" customHeight="1" x14ac:dyDescent="0.25">
      <c r="A3" s="47" t="s">
        <v>39</v>
      </c>
      <c r="B3" s="48"/>
      <c r="C3" s="48"/>
      <c r="D3" s="48"/>
      <c r="E3" s="48"/>
      <c r="F3" s="48"/>
      <c r="G3" s="53"/>
      <c r="H3" s="48"/>
    </row>
    <row r="4" spans="1:8" ht="18.95" customHeight="1" x14ac:dyDescent="0.25"/>
    <row r="5" spans="1:8" ht="51.95" customHeight="1" x14ac:dyDescent="0.25">
      <c r="A5" s="13" t="s">
        <v>19</v>
      </c>
      <c r="B5" s="50" t="s">
        <v>40</v>
      </c>
      <c r="C5" s="50"/>
      <c r="D5" s="13" t="s">
        <v>41</v>
      </c>
      <c r="E5" s="13" t="s">
        <v>42</v>
      </c>
      <c r="F5" s="13" t="s">
        <v>43</v>
      </c>
      <c r="G5" s="24" t="s">
        <v>27</v>
      </c>
      <c r="H5" s="13" t="s">
        <v>30</v>
      </c>
    </row>
    <row r="6" spans="1:8" ht="24" customHeight="1" x14ac:dyDescent="0.25">
      <c r="A6" s="12">
        <v>1</v>
      </c>
      <c r="B6" s="58"/>
      <c r="C6" s="59"/>
      <c r="D6" s="31"/>
      <c r="E6" s="31"/>
      <c r="F6" s="39"/>
      <c r="G6" s="31"/>
      <c r="H6" s="7" t="str">
        <f>IF(OR(B6="",E6="",F6="",D6=""),"",ROUND(IF(E6="Aprovechamiento",F6*Parametros!$B$9,IF(E6="Asistencia",F6*Parametros!$B$10,0)),3))</f>
        <v/>
      </c>
    </row>
    <row r="7" spans="1:8" ht="24" customHeight="1" x14ac:dyDescent="0.25">
      <c r="A7" s="12">
        <v>2</v>
      </c>
      <c r="B7" s="58"/>
      <c r="C7" s="59"/>
      <c r="D7" s="31"/>
      <c r="E7" s="31"/>
      <c r="F7" s="39"/>
      <c r="G7" s="31"/>
      <c r="H7" s="7" t="str">
        <f>IF(OR(B7="",E7="",F7="",D7=""),"",ROUND(IF(E7="Aprovechamiento",F7*Parametros!$B$9,IF(E7="Asistencia",F7*Parametros!$B$10,0)),3))</f>
        <v/>
      </c>
    </row>
    <row r="8" spans="1:8" ht="24" customHeight="1" x14ac:dyDescent="0.25">
      <c r="A8" s="12">
        <v>3</v>
      </c>
      <c r="B8" s="58"/>
      <c r="C8" s="59"/>
      <c r="D8" s="31"/>
      <c r="E8" s="31"/>
      <c r="F8" s="39"/>
      <c r="G8" s="31"/>
      <c r="H8" s="7" t="str">
        <f>IF(OR(B8="",E8="",F8="",D8=""),"",ROUND(IF(E8="Aprovechamiento",F8*Parametros!$B$9,IF(E8="Asistencia",F8*Parametros!$B$10,0)),3))</f>
        <v/>
      </c>
    </row>
    <row r="9" spans="1:8" ht="24" customHeight="1" x14ac:dyDescent="0.25">
      <c r="A9" s="12">
        <v>4</v>
      </c>
      <c r="B9" s="58"/>
      <c r="C9" s="59"/>
      <c r="D9" s="31"/>
      <c r="E9" s="31"/>
      <c r="F9" s="39"/>
      <c r="G9" s="31"/>
      <c r="H9" s="7" t="str">
        <f>IF(OR(B9="",E9="",F9="",D9=""),"",ROUND(IF(E9="Aprovechamiento",F9*Parametros!$B$9,IF(E9="Asistencia",F9*Parametros!$B$10,0)),3))</f>
        <v/>
      </c>
    </row>
    <row r="10" spans="1:8" ht="24" customHeight="1" x14ac:dyDescent="0.25">
      <c r="A10" s="12">
        <v>5</v>
      </c>
      <c r="B10" s="58"/>
      <c r="C10" s="59"/>
      <c r="D10" s="31"/>
      <c r="E10" s="31"/>
      <c r="F10" s="39"/>
      <c r="G10" s="31"/>
      <c r="H10" s="7" t="str">
        <f>IF(OR(B10="",E10="",F10="",D10=""),"",ROUND(IF(E10="Aprovechamiento",F10*Parametros!$B$9,IF(E10="Asistencia",F10*Parametros!$B$10,0)),3))</f>
        <v/>
      </c>
    </row>
    <row r="11" spans="1:8" ht="24" customHeight="1" x14ac:dyDescent="0.25">
      <c r="A11" s="12">
        <v>6</v>
      </c>
      <c r="B11" s="58"/>
      <c r="C11" s="59"/>
      <c r="D11" s="31"/>
      <c r="E11" s="31"/>
      <c r="F11" s="39"/>
      <c r="G11" s="31"/>
      <c r="H11" s="7" t="str">
        <f>IF(OR(B11="",E11="",F11="",D11=""),"",ROUND(IF(E11="Aprovechamiento",F11*Parametros!$B$9,IF(E11="Asistencia",F11*Parametros!$B$10,0)),3))</f>
        <v/>
      </c>
    </row>
    <row r="12" spans="1:8" ht="24" customHeight="1" x14ac:dyDescent="0.25">
      <c r="A12" s="12">
        <v>7</v>
      </c>
      <c r="B12" s="58"/>
      <c r="C12" s="59"/>
      <c r="D12" s="31"/>
      <c r="E12" s="31"/>
      <c r="F12" s="39"/>
      <c r="G12" s="31"/>
      <c r="H12" s="7" t="str">
        <f>IF(OR(B12="",E12="",F12="",D12=""),"",ROUND(IF(E12="Aprovechamiento",F12*Parametros!$B$9,IF(E12="Asistencia",F12*Parametros!$B$10,0)),3))</f>
        <v/>
      </c>
    </row>
    <row r="13" spans="1:8" ht="24" customHeight="1" x14ac:dyDescent="0.25">
      <c r="A13" s="12">
        <v>8</v>
      </c>
      <c r="B13" s="58"/>
      <c r="C13" s="59"/>
      <c r="D13" s="31"/>
      <c r="E13" s="31"/>
      <c r="F13" s="39"/>
      <c r="G13" s="31"/>
      <c r="H13" s="7" t="str">
        <f>IF(OR(B13="",E13="",F13="",D13=""),"",ROUND(IF(E13="Aprovechamiento",F13*Parametros!$B$9,IF(E13="Asistencia",F13*Parametros!$B$10,0)),3))</f>
        <v/>
      </c>
    </row>
    <row r="14" spans="1:8" ht="24" customHeight="1" x14ac:dyDescent="0.25">
      <c r="A14" s="12">
        <v>9</v>
      </c>
      <c r="B14" s="58"/>
      <c r="C14" s="59"/>
      <c r="D14" s="31"/>
      <c r="E14" s="31"/>
      <c r="F14" s="39"/>
      <c r="G14" s="31"/>
      <c r="H14" s="7" t="str">
        <f>IF(OR(B14="",E14="",F14="",D14=""),"",ROUND(IF(E14="Aprovechamiento",F14*Parametros!$B$9,IF(E14="Asistencia",F14*Parametros!$B$10,0)),3))</f>
        <v/>
      </c>
    </row>
    <row r="15" spans="1:8" ht="24" customHeight="1" x14ac:dyDescent="0.25">
      <c r="A15" s="12">
        <v>10</v>
      </c>
      <c r="B15" s="58"/>
      <c r="C15" s="59"/>
      <c r="D15" s="31"/>
      <c r="E15" s="31"/>
      <c r="F15" s="39"/>
      <c r="G15" s="31"/>
      <c r="H15" s="7" t="str">
        <f>IF(OR(B15="",E15="",F15="",D15=""),"",ROUND(IF(E15="Aprovechamiento",F15*Parametros!$B$9,IF(E15="Asistencia",F15*Parametros!$B$10,0)),3))</f>
        <v/>
      </c>
    </row>
    <row r="16" spans="1:8" ht="24" customHeight="1" x14ac:dyDescent="0.25">
      <c r="A16" s="12">
        <v>11</v>
      </c>
      <c r="B16" s="58"/>
      <c r="C16" s="59"/>
      <c r="D16" s="31"/>
      <c r="E16" s="31"/>
      <c r="F16" s="39"/>
      <c r="G16" s="31"/>
      <c r="H16" s="7" t="str">
        <f>IF(OR(B16="",E16="",F16="",D16=""),"",ROUND(IF(E16="Aprovechamiento",F16*Parametros!$B$9,IF(E16="Asistencia",F16*Parametros!$B$10,0)),3))</f>
        <v/>
      </c>
    </row>
    <row r="17" spans="1:8" ht="24" customHeight="1" x14ac:dyDescent="0.25">
      <c r="A17" s="12">
        <v>12</v>
      </c>
      <c r="B17" s="58"/>
      <c r="C17" s="59"/>
      <c r="D17" s="31"/>
      <c r="E17" s="31"/>
      <c r="F17" s="39"/>
      <c r="G17" s="31"/>
      <c r="H17" s="7" t="str">
        <f>IF(OR(B17="",E17="",F17="",D17=""),"",ROUND(IF(E17="Aprovechamiento",F17*Parametros!$B$9,IF(E17="Asistencia",F17*Parametros!$B$10,0)),3))</f>
        <v/>
      </c>
    </row>
    <row r="18" spans="1:8" ht="24" customHeight="1" x14ac:dyDescent="0.25">
      <c r="A18" s="12">
        <v>13</v>
      </c>
      <c r="B18" s="58"/>
      <c r="C18" s="59"/>
      <c r="D18" s="31"/>
      <c r="E18" s="31"/>
      <c r="F18" s="39"/>
      <c r="G18" s="31"/>
      <c r="H18" s="7" t="str">
        <f>IF(OR(B18="",E18="",F18="",D18=""),"",ROUND(IF(E18="Aprovechamiento",F18*Parametros!$B$9,IF(E18="Asistencia",F18*Parametros!$B$10,0)),3))</f>
        <v/>
      </c>
    </row>
    <row r="19" spans="1:8" ht="24" customHeight="1" x14ac:dyDescent="0.25">
      <c r="A19" s="12">
        <v>14</v>
      </c>
      <c r="B19" s="58"/>
      <c r="C19" s="59"/>
      <c r="D19" s="31"/>
      <c r="E19" s="31"/>
      <c r="F19" s="39"/>
      <c r="G19" s="31"/>
      <c r="H19" s="7" t="str">
        <f>IF(OR(B19="",E19="",F19="",D19=""),"",ROUND(IF(E19="Aprovechamiento",F19*Parametros!$B$9,IF(E19="Asistencia",F19*Parametros!$B$10,0)),3))</f>
        <v/>
      </c>
    </row>
    <row r="20" spans="1:8" ht="24" customHeight="1" x14ac:dyDescent="0.25">
      <c r="A20" s="12">
        <v>15</v>
      </c>
      <c r="B20" s="58"/>
      <c r="C20" s="59"/>
      <c r="D20" s="31"/>
      <c r="E20" s="31"/>
      <c r="F20" s="39"/>
      <c r="G20" s="31"/>
      <c r="H20" s="7" t="str">
        <f>IF(OR(B20="",E20="",F20="",D20=""),"",ROUND(IF(E20="Aprovechamiento",F20*Parametros!$B$9,IF(E20="Asistencia",F20*Parametros!$B$10,0)),3))</f>
        <v/>
      </c>
    </row>
    <row r="21" spans="1:8" ht="24" customHeight="1" x14ac:dyDescent="0.25">
      <c r="A21" s="12">
        <v>16</v>
      </c>
      <c r="B21" s="58"/>
      <c r="C21" s="59"/>
      <c r="D21" s="31"/>
      <c r="E21" s="31"/>
      <c r="F21" s="39"/>
      <c r="G21" s="31"/>
      <c r="H21" s="7" t="str">
        <f>IF(OR(B21="",E21="",F21="",D21=""),"",ROUND(IF(E21="Aprovechamiento",F21*Parametros!$B$9,IF(E21="Asistencia",F21*Parametros!$B$10,0)),3))</f>
        <v/>
      </c>
    </row>
    <row r="22" spans="1:8" ht="24" customHeight="1" x14ac:dyDescent="0.25">
      <c r="A22" s="12">
        <v>17</v>
      </c>
      <c r="B22" s="58"/>
      <c r="C22" s="59"/>
      <c r="D22" s="31"/>
      <c r="E22" s="31"/>
      <c r="F22" s="39"/>
      <c r="G22" s="31"/>
      <c r="H22" s="7" t="str">
        <f>IF(OR(B22="",E22="",F22="",D22=""),"",ROUND(IF(E22="Aprovechamiento",F22*Parametros!$B$9,IF(E22="Asistencia",F22*Parametros!$B$10,0)),3))</f>
        <v/>
      </c>
    </row>
    <row r="23" spans="1:8" ht="24" customHeight="1" x14ac:dyDescent="0.25">
      <c r="A23" s="12">
        <v>18</v>
      </c>
      <c r="B23" s="58"/>
      <c r="C23" s="59"/>
      <c r="D23" s="31"/>
      <c r="E23" s="31"/>
      <c r="F23" s="39"/>
      <c r="G23" s="31"/>
      <c r="H23" s="7" t="str">
        <f>IF(OR(B23="",E23="",F23="",D23=""),"",ROUND(IF(E23="Aprovechamiento",F23*Parametros!$B$9,IF(E23="Asistencia",F23*Parametros!$B$10,0)),3))</f>
        <v/>
      </c>
    </row>
    <row r="24" spans="1:8" ht="24" customHeight="1" x14ac:dyDescent="0.25">
      <c r="A24" s="12">
        <v>19</v>
      </c>
      <c r="B24" s="58"/>
      <c r="C24" s="59"/>
      <c r="D24" s="31"/>
      <c r="E24" s="31"/>
      <c r="F24" s="39"/>
      <c r="G24" s="31"/>
      <c r="H24" s="7" t="str">
        <f>IF(OR(B24="",E24="",F24="",D24=""),"",ROUND(IF(E24="Aprovechamiento",F24*Parametros!$B$9,IF(E24="Asistencia",F24*Parametros!$B$10,0)),3))</f>
        <v/>
      </c>
    </row>
    <row r="25" spans="1:8" ht="24" customHeight="1" x14ac:dyDescent="0.25">
      <c r="A25" s="12">
        <v>20</v>
      </c>
      <c r="B25" s="58"/>
      <c r="C25" s="59"/>
      <c r="D25" s="31"/>
      <c r="E25" s="31"/>
      <c r="F25" s="39"/>
      <c r="G25" s="31"/>
      <c r="H25" s="7" t="str">
        <f>IF(OR(B25="",E25="",F25="",D25=""),"",ROUND(IF(E25="Aprovechamiento",F25*Parametros!$B$9,IF(E25="Asistencia",F25*Parametros!$B$10,0)),3))</f>
        <v/>
      </c>
    </row>
    <row r="26" spans="1:8" ht="24" customHeight="1" x14ac:dyDescent="0.25">
      <c r="A26" s="12">
        <v>21</v>
      </c>
      <c r="B26" s="58"/>
      <c r="C26" s="59"/>
      <c r="D26" s="31"/>
      <c r="E26" s="31"/>
      <c r="F26" s="39"/>
      <c r="G26" s="31"/>
      <c r="H26" s="7" t="str">
        <f>IF(OR(B26="",E26="",F26="",D26=""),"",ROUND(IF(E26="Aprovechamiento",F26*Parametros!$B$9,IF(E26="Asistencia",F26*Parametros!$B$10,0)),3))</f>
        <v/>
      </c>
    </row>
    <row r="27" spans="1:8" ht="24" customHeight="1" x14ac:dyDescent="0.25">
      <c r="A27" s="12">
        <v>22</v>
      </c>
      <c r="B27" s="58"/>
      <c r="C27" s="59"/>
      <c r="D27" s="31"/>
      <c r="E27" s="31"/>
      <c r="F27" s="39"/>
      <c r="G27" s="31"/>
      <c r="H27" s="7" t="str">
        <f>IF(OR(B27="",E27="",F27="",D27=""),"",ROUND(IF(E27="Aprovechamiento",F27*Parametros!$B$9,IF(E27="Asistencia",F27*Parametros!$B$10,0)),3))</f>
        <v/>
      </c>
    </row>
    <row r="28" spans="1:8" ht="24" customHeight="1" x14ac:dyDescent="0.25">
      <c r="A28" s="12">
        <v>23</v>
      </c>
      <c r="B28" s="58"/>
      <c r="C28" s="59"/>
      <c r="D28" s="31"/>
      <c r="E28" s="31"/>
      <c r="F28" s="39"/>
      <c r="G28" s="31"/>
      <c r="H28" s="7" t="str">
        <f>IF(OR(B28="",E28="",F28="",D28=""),"",ROUND(IF(E28="Aprovechamiento",F28*Parametros!$B$9,IF(E28="Asistencia",F28*Parametros!$B$10,0)),3))</f>
        <v/>
      </c>
    </row>
    <row r="29" spans="1:8" ht="24" customHeight="1" x14ac:dyDescent="0.25">
      <c r="A29" s="12">
        <v>24</v>
      </c>
      <c r="B29" s="58"/>
      <c r="C29" s="59"/>
      <c r="D29" s="31"/>
      <c r="E29" s="31"/>
      <c r="F29" s="39"/>
      <c r="G29" s="31"/>
      <c r="H29" s="7" t="str">
        <f>IF(OR(B29="",E29="",F29="",D29=""),"",ROUND(IF(E29="Aprovechamiento",F29*Parametros!$B$9,IF(E29="Asistencia",F29*Parametros!$B$10,0)),3))</f>
        <v/>
      </c>
    </row>
    <row r="30" spans="1:8" ht="24" customHeight="1" x14ac:dyDescent="0.25">
      <c r="A30" s="12">
        <v>25</v>
      </c>
      <c r="B30" s="58"/>
      <c r="C30" s="59"/>
      <c r="D30" s="31"/>
      <c r="E30" s="31"/>
      <c r="F30" s="39"/>
      <c r="G30" s="31"/>
      <c r="H30" s="7" t="str">
        <f>IF(OR(B30="",E30="",F30="",D30=""),"",ROUND(IF(E30="Aprovechamiento",F30*Parametros!$B$9,IF(E30="Asistencia",F30*Parametros!$B$10,0)),3))</f>
        <v/>
      </c>
    </row>
    <row r="31" spans="1:8" ht="24" customHeight="1" x14ac:dyDescent="0.25">
      <c r="A31" s="12">
        <v>26</v>
      </c>
      <c r="B31" s="58"/>
      <c r="C31" s="59"/>
      <c r="D31" s="31"/>
      <c r="E31" s="31"/>
      <c r="F31" s="39"/>
      <c r="G31" s="31"/>
      <c r="H31" s="7" t="str">
        <f>IF(OR(B31="",E31="",F31="",D31=""),"",ROUND(IF(E31="Aprovechamiento",F31*Parametros!$B$9,IF(E31="Asistencia",F31*Parametros!$B$10,0)),3))</f>
        <v/>
      </c>
    </row>
    <row r="32" spans="1:8" ht="24" customHeight="1" x14ac:dyDescent="0.25">
      <c r="A32" s="12">
        <v>27</v>
      </c>
      <c r="B32" s="58"/>
      <c r="C32" s="59"/>
      <c r="D32" s="31"/>
      <c r="E32" s="31"/>
      <c r="F32" s="39"/>
      <c r="G32" s="31"/>
      <c r="H32" s="7" t="str">
        <f>IF(OR(B32="",E32="",F32="",D32=""),"",ROUND(IF(E32="Aprovechamiento",F32*Parametros!$B$9,IF(E32="Asistencia",F32*Parametros!$B$10,0)),3))</f>
        <v/>
      </c>
    </row>
    <row r="33" spans="1:8" ht="24" customHeight="1" x14ac:dyDescent="0.25">
      <c r="A33" s="12">
        <v>28</v>
      </c>
      <c r="B33" s="58"/>
      <c r="C33" s="59"/>
      <c r="D33" s="31"/>
      <c r="E33" s="31"/>
      <c r="F33" s="39"/>
      <c r="G33" s="31"/>
      <c r="H33" s="7" t="str">
        <f>IF(OR(B33="",E33="",F33="",D33=""),"",ROUND(IF(E33="Aprovechamiento",F33*Parametros!$B$9,IF(E33="Asistencia",F33*Parametros!$B$10,0)),3))</f>
        <v/>
      </c>
    </row>
    <row r="34" spans="1:8" ht="24" customHeight="1" x14ac:dyDescent="0.25">
      <c r="A34" s="12">
        <v>29</v>
      </c>
      <c r="B34" s="58"/>
      <c r="C34" s="59"/>
      <c r="D34" s="31"/>
      <c r="E34" s="31"/>
      <c r="F34" s="39"/>
      <c r="G34" s="31"/>
      <c r="H34" s="7" t="str">
        <f>IF(OR(B34="",E34="",F34="",D34=""),"",ROUND(IF(E34="Aprovechamiento",F34*Parametros!$B$9,IF(E34="Asistencia",F34*Parametros!$B$10,0)),3))</f>
        <v/>
      </c>
    </row>
    <row r="35" spans="1:8" ht="24" customHeight="1" x14ac:dyDescent="0.25">
      <c r="A35" s="12">
        <v>30</v>
      </c>
      <c r="B35" s="58"/>
      <c r="C35" s="59"/>
      <c r="D35" s="31"/>
      <c r="E35" s="31"/>
      <c r="F35" s="39"/>
      <c r="G35" s="31"/>
      <c r="H35" s="7" t="str">
        <f>IF(OR(B35="",E35="",F35="",D35=""),"",ROUND(IF(E35="Aprovechamiento",F35*Parametros!$B$9,IF(E35="Asistencia",F35*Parametros!$B$10,0)),3))</f>
        <v/>
      </c>
    </row>
    <row r="36" spans="1:8" ht="24" customHeight="1" x14ac:dyDescent="0.25">
      <c r="A36" s="12">
        <v>31</v>
      </c>
      <c r="B36" s="58"/>
      <c r="C36" s="59"/>
      <c r="D36" s="31"/>
      <c r="E36" s="31"/>
      <c r="F36" s="39"/>
      <c r="G36" s="31"/>
      <c r="H36" s="7" t="str">
        <f>IF(OR(B36="",E36="",F36="",D36=""),"",ROUND(IF(E36="Aprovechamiento",F36*Parametros!$B$9,IF(E36="Asistencia",F36*Parametros!$B$10,0)),3))</f>
        <v/>
      </c>
    </row>
    <row r="37" spans="1:8" ht="24" customHeight="1" x14ac:dyDescent="0.25">
      <c r="A37" s="12">
        <v>32</v>
      </c>
      <c r="B37" s="58"/>
      <c r="C37" s="59"/>
      <c r="D37" s="31"/>
      <c r="E37" s="31"/>
      <c r="F37" s="39"/>
      <c r="G37" s="31"/>
      <c r="H37" s="7" t="str">
        <f>IF(OR(B37="",E37="",F37="",D37=""),"",ROUND(IF(E37="Aprovechamiento",F37*Parametros!$B$9,IF(E37="Asistencia",F37*Parametros!$B$10,0)),3))</f>
        <v/>
      </c>
    </row>
    <row r="38" spans="1:8" ht="24" customHeight="1" x14ac:dyDescent="0.25">
      <c r="A38" s="12">
        <v>33</v>
      </c>
      <c r="B38" s="58"/>
      <c r="C38" s="59"/>
      <c r="D38" s="31"/>
      <c r="E38" s="31"/>
      <c r="F38" s="39"/>
      <c r="G38" s="31"/>
      <c r="H38" s="7" t="str">
        <f>IF(OR(B38="",E38="",F38="",D38=""),"",ROUND(IF(E38="Aprovechamiento",F38*Parametros!$B$9,IF(E38="Asistencia",F38*Parametros!$B$10,0)),3))</f>
        <v/>
      </c>
    </row>
    <row r="39" spans="1:8" ht="24" customHeight="1" x14ac:dyDescent="0.25">
      <c r="A39" s="12">
        <v>34</v>
      </c>
      <c r="B39" s="58"/>
      <c r="C39" s="59"/>
      <c r="D39" s="31"/>
      <c r="E39" s="31"/>
      <c r="F39" s="39"/>
      <c r="G39" s="31"/>
      <c r="H39" s="7" t="str">
        <f>IF(OR(B39="",E39="",F39="",D39=""),"",ROUND(IF(E39="Aprovechamiento",F39*Parametros!$B$9,IF(E39="Asistencia",F39*Parametros!$B$10,0)),3))</f>
        <v/>
      </c>
    </row>
    <row r="40" spans="1:8" ht="24" customHeight="1" x14ac:dyDescent="0.25">
      <c r="A40" s="12">
        <v>35</v>
      </c>
      <c r="B40" s="58"/>
      <c r="C40" s="59"/>
      <c r="D40" s="31"/>
      <c r="E40" s="31"/>
      <c r="F40" s="39"/>
      <c r="G40" s="31"/>
      <c r="H40" s="7" t="str">
        <f>IF(OR(B40="",E40="",F40="",D40=""),"",ROUND(IF(E40="Aprovechamiento",F40*Parametros!$B$9,IF(E40="Asistencia",F40*Parametros!$B$10,0)),3))</f>
        <v/>
      </c>
    </row>
    <row r="41" spans="1:8" ht="24" customHeight="1" x14ac:dyDescent="0.25">
      <c r="A41" s="12">
        <v>36</v>
      </c>
      <c r="B41" s="58"/>
      <c r="C41" s="59"/>
      <c r="D41" s="31"/>
      <c r="E41" s="31"/>
      <c r="F41" s="39"/>
      <c r="G41" s="31"/>
      <c r="H41" s="7" t="str">
        <f>IF(OR(B41="",E41="",F41="",D41=""),"",ROUND(IF(E41="Aprovechamiento",F41*Parametros!$B$9,IF(E41="Asistencia",F41*Parametros!$B$10,0)),3))</f>
        <v/>
      </c>
    </row>
    <row r="42" spans="1:8" ht="24" customHeight="1" x14ac:dyDescent="0.25">
      <c r="A42" s="12">
        <v>37</v>
      </c>
      <c r="B42" s="58"/>
      <c r="C42" s="59"/>
      <c r="D42" s="31"/>
      <c r="E42" s="31"/>
      <c r="F42" s="39"/>
      <c r="G42" s="31"/>
      <c r="H42" s="7" t="str">
        <f>IF(OR(B42="",E42="",F42="",D42=""),"",ROUND(IF(E42="Aprovechamiento",F42*Parametros!$B$9,IF(E42="Asistencia",F42*Parametros!$B$10,0)),3))</f>
        <v/>
      </c>
    </row>
    <row r="43" spans="1:8" ht="24" customHeight="1" x14ac:dyDescent="0.25">
      <c r="A43" s="12">
        <v>38</v>
      </c>
      <c r="B43" s="58"/>
      <c r="C43" s="59"/>
      <c r="D43" s="31"/>
      <c r="E43" s="31"/>
      <c r="F43" s="39"/>
      <c r="G43" s="31"/>
      <c r="H43" s="7" t="str">
        <f>IF(OR(B43="",E43="",F43="",D43=""),"",ROUND(IF(E43="Aprovechamiento",F43*Parametros!$B$9,IF(E43="Asistencia",F43*Parametros!$B$10,0)),3))</f>
        <v/>
      </c>
    </row>
    <row r="44" spans="1:8" ht="24" customHeight="1" x14ac:dyDescent="0.25">
      <c r="A44" s="12">
        <v>39</v>
      </c>
      <c r="B44" s="58"/>
      <c r="C44" s="59"/>
      <c r="D44" s="31"/>
      <c r="E44" s="31"/>
      <c r="F44" s="39"/>
      <c r="G44" s="31"/>
      <c r="H44" s="7" t="str">
        <f>IF(OR(B44="",E44="",F44="",D44=""),"",ROUND(IF(E44="Aprovechamiento",F44*Parametros!$B$9,IF(E44="Asistencia",F44*Parametros!$B$10,0)),3))</f>
        <v/>
      </c>
    </row>
    <row r="45" spans="1:8" ht="24" customHeight="1" x14ac:dyDescent="0.25">
      <c r="A45" s="12">
        <v>40</v>
      </c>
      <c r="B45" s="58"/>
      <c r="C45" s="59"/>
      <c r="D45" s="31"/>
      <c r="E45" s="31"/>
      <c r="F45" s="39"/>
      <c r="G45" s="31"/>
      <c r="H45" s="7" t="str">
        <f>IF(OR(B45="",E45="",F45="",D45=""),"",ROUND(IF(E45="Aprovechamiento",F45*Parametros!$B$9,IF(E45="Asistencia",F45*Parametros!$B$10,0)),3))</f>
        <v/>
      </c>
    </row>
    <row r="46" spans="1:8" ht="18.95" customHeight="1" x14ac:dyDescent="0.25"/>
    <row r="47" spans="1:8" ht="18.95" customHeight="1" x14ac:dyDescent="0.25">
      <c r="A47" s="54" t="s">
        <v>31</v>
      </c>
      <c r="B47" s="54"/>
      <c r="C47" s="54"/>
      <c r="D47" s="54"/>
      <c r="E47" s="54"/>
      <c r="F47" s="54"/>
      <c r="G47" s="25"/>
      <c r="H47" s="7">
        <f>SUM(H6:H45)</f>
        <v>0</v>
      </c>
    </row>
    <row r="48" spans="1:8" ht="18.95" customHeight="1" x14ac:dyDescent="0.25">
      <c r="A48" s="54" t="s">
        <v>44</v>
      </c>
      <c r="B48" s="54"/>
      <c r="C48" s="54"/>
      <c r="D48" s="54"/>
      <c r="E48" s="54"/>
      <c r="F48" s="54"/>
      <c r="G48" s="25"/>
      <c r="H48" s="7">
        <f>MIN(H47,Parametros!$B$11)</f>
        <v>0</v>
      </c>
    </row>
  </sheetData>
  <sheetProtection algorithmName="SHA-512" hashValue="oGr2qC8m9JRK3HVUfzNcPDvEu7IAjVYwv+Zab6eP/l+oCKCqRD+oN/Qn44QGakC6u3NcYNu2B4CLQCJvNaLRRQ==" saltValue="onzyzL50arRKWpwMXjNoWw==" spinCount="100000" sheet="1" objects="1" scenarios="1" selectLockedCells="1"/>
  <mergeCells count="45">
    <mergeCell ref="B42:C42"/>
    <mergeCell ref="B43:C43"/>
    <mergeCell ref="B44:C44"/>
    <mergeCell ref="B45:C45"/>
    <mergeCell ref="B37:C37"/>
    <mergeCell ref="B38:C38"/>
    <mergeCell ref="B39:C39"/>
    <mergeCell ref="B40:C40"/>
    <mergeCell ref="B41:C41"/>
    <mergeCell ref="B32:C32"/>
    <mergeCell ref="B33:C33"/>
    <mergeCell ref="B34:C34"/>
    <mergeCell ref="B35:C35"/>
    <mergeCell ref="B36:C36"/>
    <mergeCell ref="B27:C27"/>
    <mergeCell ref="B28:C28"/>
    <mergeCell ref="B29:C29"/>
    <mergeCell ref="B30:C30"/>
    <mergeCell ref="B31:C31"/>
    <mergeCell ref="B22:C22"/>
    <mergeCell ref="B23:C23"/>
    <mergeCell ref="B24:C24"/>
    <mergeCell ref="B25:C25"/>
    <mergeCell ref="B26:C26"/>
    <mergeCell ref="B17:C17"/>
    <mergeCell ref="B18:C18"/>
    <mergeCell ref="B19:C19"/>
    <mergeCell ref="B20:C20"/>
    <mergeCell ref="B21:C21"/>
    <mergeCell ref="A1:H1"/>
    <mergeCell ref="A3:H3"/>
    <mergeCell ref="B5:C5"/>
    <mergeCell ref="A47:F47"/>
    <mergeCell ref="A48:F48"/>
    <mergeCell ref="B6:C6"/>
    <mergeCell ref="B7:C7"/>
    <mergeCell ref="B8:C8"/>
    <mergeCell ref="B9:C9"/>
    <mergeCell ref="B10:C10"/>
    <mergeCell ref="B11:C11"/>
    <mergeCell ref="B12:C12"/>
    <mergeCell ref="B13:C13"/>
    <mergeCell ref="B14:C14"/>
    <mergeCell ref="B15:C15"/>
    <mergeCell ref="B16:C16"/>
  </mergeCells>
  <dataValidations count="3">
    <dataValidation type="list" allowBlank="1" errorTitle="Valor no válido" error="Seleccione un valor de la lista." sqref="E6:E45" xr:uid="{00000000-0002-0000-0300-000000000000}">
      <formula1>"Aprovechamiento,Asistencia"</formula1>
    </dataValidation>
    <dataValidation type="list" allowBlank="1" showErrorMessage="1" errorTitle="Seleccione una categoría" error="Elija una de las categorías del desplegable." sqref="D6:D45" xr:uid="{00000000-0002-0000-0300-000001000000}">
      <formula1>"Formación para la capacitación para la función d - Diseño de proyectos,Formación para la capacitación para la función e - Supervisión bienestar,Otra formación veterinaria específica"</formula1>
    </dataValidation>
    <dataValidation type="custom" allowBlank="1" showErrorMessage="1" errorTitle="Horas de formación no válidas" error="Introduzca un número de horas mayor que cero y no superior a 700." sqref="F6:F45" xr:uid="{00000000-0002-0000-0300-000002000000}">
      <formula1>OR(F6="",AND(ISNUMBER(F6),F6&gt;0,F6&lt;=700))</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DC3E6"/>
  </sheetPr>
  <dimension ref="A1:G199"/>
  <sheetViews>
    <sheetView showGridLines="0" workbookViewId="0">
      <selection activeCell="B6" sqref="B6:C6"/>
    </sheetView>
  </sheetViews>
  <sheetFormatPr baseColWidth="10" defaultColWidth="9.140625" defaultRowHeight="15" x14ac:dyDescent="0.25"/>
  <cols>
    <col min="1" max="1" width="6" style="17" customWidth="1"/>
    <col min="2" max="2" width="66" customWidth="1"/>
    <col min="3" max="3" width="32" style="17" customWidth="1"/>
    <col min="4" max="4" width="14" style="17" customWidth="1"/>
    <col min="5" max="5" width="26" style="17" customWidth="1"/>
    <col min="6" max="6" width="19.42578125" style="23" customWidth="1"/>
    <col min="7" max="7" width="12" style="17" customWidth="1"/>
    <col min="8" max="16384" width="9.140625" style="17"/>
  </cols>
  <sheetData>
    <row r="1" spans="1:7" ht="27.95" customHeight="1" x14ac:dyDescent="0.25">
      <c r="A1" s="68" t="s">
        <v>45</v>
      </c>
      <c r="B1" s="69"/>
      <c r="C1" s="69"/>
      <c r="D1" s="69"/>
      <c r="E1" s="69"/>
      <c r="F1" s="69"/>
      <c r="G1" s="70"/>
    </row>
    <row r="2" spans="1:7" ht="18.95" customHeight="1" x14ac:dyDescent="0.25">
      <c r="A2" s="18"/>
      <c r="B2" s="18"/>
      <c r="C2" s="18"/>
      <c r="D2" s="18"/>
      <c r="E2" s="18"/>
      <c r="G2" s="18"/>
    </row>
    <row r="3" spans="1:7" ht="94.5" customHeight="1" x14ac:dyDescent="0.25">
      <c r="A3" s="65" t="s">
        <v>46</v>
      </c>
      <c r="B3" s="66"/>
      <c r="C3" s="66"/>
      <c r="D3" s="66"/>
      <c r="E3" s="66"/>
      <c r="F3" s="66"/>
      <c r="G3" s="67"/>
    </row>
    <row r="4" spans="1:7" ht="18.95" customHeight="1" x14ac:dyDescent="0.25">
      <c r="A4" s="18"/>
      <c r="B4" s="18"/>
      <c r="C4" s="18"/>
      <c r="D4" s="18"/>
      <c r="E4" s="18"/>
      <c r="G4" s="18"/>
    </row>
    <row r="5" spans="1:7" ht="51" x14ac:dyDescent="0.25">
      <c r="A5" s="19" t="s">
        <v>19</v>
      </c>
      <c r="B5" s="71" t="s">
        <v>47</v>
      </c>
      <c r="C5" s="70"/>
      <c r="D5" s="19" t="s">
        <v>48</v>
      </c>
      <c r="E5" s="19" t="s">
        <v>49</v>
      </c>
      <c r="F5" s="24" t="s">
        <v>27</v>
      </c>
      <c r="G5" s="19" t="s">
        <v>106</v>
      </c>
    </row>
    <row r="6" spans="1:7" ht="18.95" customHeight="1" x14ac:dyDescent="0.25">
      <c r="A6" s="20">
        <v>1</v>
      </c>
      <c r="B6" s="60"/>
      <c r="C6" s="61"/>
      <c r="D6" s="40"/>
      <c r="E6" s="40"/>
      <c r="F6" s="33"/>
      <c r="G6" s="21" t="str">
        <f>IF(AND(B6&lt;&gt;"",B6&lt;&gt;"Otra titulación con contenido similar a las anteriores (acreditar)",COUNTIF($B$6:B6,B6)&gt;1),0,IF(OR(B6="",D6="",E6=""),"",IF(OR(D6&lt;&gt;"Sí",E6="Sin nivel MECES / no computable"),0,IF(AND(B6="Otra titulación con contenido similar a las anteriores (acreditar)",E6&lt;&gt;"Nivel MECES superior"),0,IF(E6="Nivel MECES superior",10,IF(E6="Igual nivel MECES exigido",5,0))))))</f>
        <v/>
      </c>
    </row>
    <row r="7" spans="1:7" ht="18.95" customHeight="1" x14ac:dyDescent="0.25">
      <c r="A7" s="20">
        <v>2</v>
      </c>
      <c r="B7" s="60"/>
      <c r="C7" s="61"/>
      <c r="D7" s="40"/>
      <c r="E7" s="40"/>
      <c r="F7" s="33"/>
      <c r="G7" s="21" t="str">
        <f>IF(AND(B7&lt;&gt;"",B7&lt;&gt;"Otra titulación con contenido similar a las anteriores (acreditar)",COUNTIF($B$6:B7,B7)&gt;1),0,IF(OR(B7="",D7="",E7=""),"",IF(OR(D7&lt;&gt;"Sí",E7="Sin nivel MECES / no computable"),0,IF(AND(B7="Otra titulación con contenido similar a las anteriores (acreditar)",E7&lt;&gt;"Nivel MECES superior"),0,IF(E7="Nivel MECES superior",10,IF(E7="Igual nivel MECES exigido",5,0))))))</f>
        <v/>
      </c>
    </row>
    <row r="8" spans="1:7" ht="18.95" customHeight="1" x14ac:dyDescent="0.25">
      <c r="A8" s="20">
        <v>3</v>
      </c>
      <c r="B8" s="60"/>
      <c r="C8" s="61"/>
      <c r="D8" s="40"/>
      <c r="E8" s="40"/>
      <c r="F8" s="33"/>
      <c r="G8" s="21" t="str">
        <f>IF(AND(B8&lt;&gt;"",B8&lt;&gt;"Otra titulación con contenido similar a las anteriores (acreditar)",COUNTIF($B$6:B8,B8)&gt;1),0,IF(OR(B8="",D8="",E8=""),"",IF(OR(D8&lt;&gt;"Sí",E8="Sin nivel MECES / no computable"),0,IF(AND(B8="Otra titulación con contenido similar a las anteriores (acreditar)",E8&lt;&gt;"Nivel MECES superior"),0,IF(E8="Nivel MECES superior",10,IF(E8="Igual nivel MECES exigido",5,0))))))</f>
        <v/>
      </c>
    </row>
    <row r="9" spans="1:7" ht="18.95" customHeight="1" x14ac:dyDescent="0.25">
      <c r="A9" s="20">
        <v>4</v>
      </c>
      <c r="B9" s="60"/>
      <c r="C9" s="61"/>
      <c r="D9" s="40"/>
      <c r="E9" s="40"/>
      <c r="F9" s="33"/>
      <c r="G9" s="21" t="str">
        <f>IF(AND(B9&lt;&gt;"",B9&lt;&gt;"Otra titulación con contenido similar a las anteriores (acreditar)",COUNTIF($B$6:B9,B9)&gt;1),0,IF(OR(B9="",D9="",E9=""),"",IF(OR(D9&lt;&gt;"Sí",E9="Sin nivel MECES / no computable"),0,IF(AND(B9="Otra titulación con contenido similar a las anteriores (acreditar)",E9&lt;&gt;"Nivel MECES superior"),0,IF(E9="Nivel MECES superior",10,IF(E9="Igual nivel MECES exigido",5,0))))))</f>
        <v/>
      </c>
    </row>
    <row r="10" spans="1:7" ht="18.95" customHeight="1" x14ac:dyDescent="0.25">
      <c r="A10" s="20">
        <v>5</v>
      </c>
      <c r="B10" s="60"/>
      <c r="C10" s="61"/>
      <c r="D10" s="40"/>
      <c r="E10" s="40"/>
      <c r="F10" s="33"/>
      <c r="G10" s="21" t="str">
        <f>IF(AND(B10&lt;&gt;"",B10&lt;&gt;"Otra titulación con contenido similar a las anteriores (acreditar)",COUNTIF($B$6:B10,B10)&gt;1),0,IF(OR(B10="",D10="",E10=""),"",IF(OR(D10&lt;&gt;"Sí",E10="Sin nivel MECES / no computable"),0,IF(AND(B10="Otra titulación con contenido similar a las anteriores (acreditar)",E10&lt;&gt;"Nivel MECES superior"),0,IF(E10="Nivel MECES superior",10,IF(E10="Igual nivel MECES exigido",5,0))))))</f>
        <v/>
      </c>
    </row>
    <row r="11" spans="1:7" ht="18.95" customHeight="1" x14ac:dyDescent="0.25">
      <c r="A11" s="18"/>
      <c r="B11" s="18"/>
      <c r="C11" s="18"/>
      <c r="D11" s="18"/>
      <c r="E11" s="18"/>
      <c r="F11" s="18"/>
      <c r="G11" s="26"/>
    </row>
    <row r="12" spans="1:7" ht="18.95" customHeight="1" x14ac:dyDescent="0.25">
      <c r="A12" s="62" t="s">
        <v>31</v>
      </c>
      <c r="B12" s="63"/>
      <c r="C12" s="63"/>
      <c r="D12" s="63"/>
      <c r="E12" s="63"/>
      <c r="F12" s="64"/>
      <c r="G12" s="21">
        <f>SUM(G6:G10)</f>
        <v>0</v>
      </c>
    </row>
    <row r="13" spans="1:7" ht="18.95" customHeight="1" x14ac:dyDescent="0.25">
      <c r="A13" s="62" t="s">
        <v>50</v>
      </c>
      <c r="B13" s="63"/>
      <c r="C13" s="63"/>
      <c r="D13" s="63"/>
      <c r="E13" s="63"/>
      <c r="F13" s="64"/>
      <c r="G13" s="21">
        <f>MIN(G12,10)</f>
        <v>0</v>
      </c>
    </row>
    <row r="14" spans="1:7" ht="18.95" customHeight="1" x14ac:dyDescent="0.25">
      <c r="A14" s="18"/>
      <c r="B14" s="18"/>
      <c r="C14" s="18"/>
      <c r="D14" s="18"/>
      <c r="E14" s="18"/>
      <c r="F14" s="18"/>
      <c r="G14" s="26"/>
    </row>
    <row r="15" spans="1:7" ht="30.75" customHeight="1" x14ac:dyDescent="0.25">
      <c r="A15" s="65" t="s">
        <v>51</v>
      </c>
      <c r="B15" s="66"/>
      <c r="C15" s="66"/>
      <c r="D15" s="66"/>
      <c r="E15" s="66"/>
      <c r="F15" s="66"/>
      <c r="G15" s="67"/>
    </row>
    <row r="16" spans="1:7" ht="18.95" customHeight="1" x14ac:dyDescent="0.25">
      <c r="A16" s="27"/>
      <c r="B16" s="27"/>
      <c r="C16" s="27"/>
      <c r="D16" s="27"/>
      <c r="E16" s="27"/>
      <c r="F16" s="27"/>
      <c r="G16" s="27"/>
    </row>
    <row r="17" spans="5:7" ht="18.95" customHeight="1" x14ac:dyDescent="0.25">
      <c r="E17"/>
      <c r="F17" s="18"/>
      <c r="G17" s="26"/>
    </row>
    <row r="18" spans="5:7" ht="18.95" customHeight="1" x14ac:dyDescent="0.25">
      <c r="E18"/>
      <c r="F18" s="18"/>
      <c r="G18" s="26"/>
    </row>
    <row r="19" spans="5:7" ht="18.95" customHeight="1" x14ac:dyDescent="0.25">
      <c r="E19"/>
      <c r="F19" s="18"/>
      <c r="G19" s="26"/>
    </row>
    <row r="20" spans="5:7" ht="18.95" customHeight="1" x14ac:dyDescent="0.25">
      <c r="E20"/>
      <c r="F20" s="18"/>
      <c r="G20" s="26"/>
    </row>
    <row r="21" spans="5:7" ht="18.95" customHeight="1" x14ac:dyDescent="0.25">
      <c r="E21"/>
      <c r="F21" s="18"/>
      <c r="G21" s="26"/>
    </row>
    <row r="22" spans="5:7" ht="18.95" customHeight="1" x14ac:dyDescent="0.25">
      <c r="E22"/>
      <c r="F22" s="18"/>
      <c r="G22" s="26"/>
    </row>
    <row r="23" spans="5:7" ht="18.95" customHeight="1" x14ac:dyDescent="0.25">
      <c r="E23"/>
      <c r="F23" s="18"/>
      <c r="G23" s="26"/>
    </row>
    <row r="24" spans="5:7" ht="18.95" customHeight="1" x14ac:dyDescent="0.25">
      <c r="E24"/>
      <c r="F24" s="18"/>
      <c r="G24" s="26"/>
    </row>
    <row r="25" spans="5:7" ht="18.95" customHeight="1" x14ac:dyDescent="0.25">
      <c r="E25"/>
      <c r="F25" s="18"/>
      <c r="G25" s="26"/>
    </row>
    <row r="26" spans="5:7" ht="18.95" customHeight="1" x14ac:dyDescent="0.25">
      <c r="E26"/>
      <c r="F26" s="18"/>
      <c r="G26" s="26"/>
    </row>
    <row r="27" spans="5:7" ht="18.95" customHeight="1" x14ac:dyDescent="0.25">
      <c r="E27"/>
      <c r="F27" s="18"/>
      <c r="G27" s="26"/>
    </row>
    <row r="28" spans="5:7" ht="18.95" customHeight="1" x14ac:dyDescent="0.25">
      <c r="E28"/>
      <c r="F28" s="18"/>
      <c r="G28" s="26"/>
    </row>
    <row r="29" spans="5:7" ht="18.95" customHeight="1" x14ac:dyDescent="0.25">
      <c r="F29" s="18"/>
    </row>
    <row r="30" spans="5:7" ht="18.95" customHeight="1" x14ac:dyDescent="0.25">
      <c r="F30" s="18"/>
    </row>
    <row r="31" spans="5:7" ht="18.95" customHeight="1" x14ac:dyDescent="0.25">
      <c r="F31" s="18"/>
    </row>
    <row r="32" spans="5:7" ht="18.95" customHeight="1" x14ac:dyDescent="0.25">
      <c r="F32" s="18"/>
    </row>
    <row r="33" spans="6:6" ht="18.95" customHeight="1" x14ac:dyDescent="0.25">
      <c r="F33" s="18"/>
    </row>
    <row r="34" spans="6:6" ht="18.95" customHeight="1" x14ac:dyDescent="0.25">
      <c r="F34" s="18"/>
    </row>
    <row r="35" spans="6:6" ht="18.95" customHeight="1" x14ac:dyDescent="0.25">
      <c r="F35" s="18"/>
    </row>
    <row r="36" spans="6:6" ht="18.95" customHeight="1" x14ac:dyDescent="0.25">
      <c r="F36" s="18"/>
    </row>
    <row r="37" spans="6:6" ht="18.95" customHeight="1" x14ac:dyDescent="0.25">
      <c r="F37" s="18"/>
    </row>
    <row r="38" spans="6:6" ht="18.95" customHeight="1" x14ac:dyDescent="0.25">
      <c r="F38" s="18"/>
    </row>
    <row r="39" spans="6:6" ht="18.95" customHeight="1" x14ac:dyDescent="0.25">
      <c r="F39" s="18"/>
    </row>
    <row r="40" spans="6:6" ht="18.95" customHeight="1" x14ac:dyDescent="0.25">
      <c r="F40" s="18"/>
    </row>
    <row r="41" spans="6:6" ht="18.95" customHeight="1" x14ac:dyDescent="0.25">
      <c r="F41" s="18"/>
    </row>
    <row r="42" spans="6:6" ht="18.95" customHeight="1" x14ac:dyDescent="0.25">
      <c r="F42" s="18"/>
    </row>
    <row r="43" spans="6:6" ht="18.95" customHeight="1" x14ac:dyDescent="0.25">
      <c r="F43" s="18"/>
    </row>
    <row r="44" spans="6:6" ht="18.95" customHeight="1" x14ac:dyDescent="0.25">
      <c r="F44" s="18"/>
    </row>
    <row r="45" spans="6:6" ht="18.95" customHeight="1" x14ac:dyDescent="0.25">
      <c r="F45" s="18"/>
    </row>
    <row r="46" spans="6:6" ht="18.95" customHeight="1" x14ac:dyDescent="0.25">
      <c r="F46" s="18"/>
    </row>
    <row r="47" spans="6:6" ht="18.95" customHeight="1" x14ac:dyDescent="0.25">
      <c r="F47" s="18"/>
    </row>
    <row r="48" spans="6:6" ht="18.95" customHeight="1" x14ac:dyDescent="0.25">
      <c r="F48" s="18"/>
    </row>
    <row r="49" spans="6:6" ht="18.95" customHeight="1" x14ac:dyDescent="0.25">
      <c r="F49" s="18"/>
    </row>
    <row r="50" spans="6:6" ht="18.95" customHeight="1" x14ac:dyDescent="0.25">
      <c r="F50" s="18"/>
    </row>
    <row r="51" spans="6:6" ht="18.95" customHeight="1" x14ac:dyDescent="0.25"/>
    <row r="52" spans="6:6" ht="18.95" customHeight="1" x14ac:dyDescent="0.25"/>
    <row r="53" spans="6:6" ht="18.95" customHeight="1" x14ac:dyDescent="0.25"/>
    <row r="54" spans="6:6" ht="18.95" customHeight="1" x14ac:dyDescent="0.25"/>
    <row r="55" spans="6:6" ht="18.95" customHeight="1" x14ac:dyDescent="0.25"/>
    <row r="56" spans="6:6" ht="18.95" customHeight="1" x14ac:dyDescent="0.25"/>
    <row r="57" spans="6:6" ht="18.95" customHeight="1" x14ac:dyDescent="0.25"/>
    <row r="58" spans="6:6" ht="18.95" customHeight="1" x14ac:dyDescent="0.25"/>
    <row r="59" spans="6:6" ht="18.95" customHeight="1" x14ac:dyDescent="0.25"/>
    <row r="60" spans="6:6" ht="18.95" customHeight="1" x14ac:dyDescent="0.25"/>
    <row r="61" spans="6:6" ht="18.95" customHeight="1" x14ac:dyDescent="0.25"/>
    <row r="62" spans="6:6" ht="18.95" customHeight="1" x14ac:dyDescent="0.25"/>
    <row r="63" spans="6:6" ht="18.95" customHeight="1" x14ac:dyDescent="0.25"/>
    <row r="64" spans="6:6" ht="18.95" customHeight="1" x14ac:dyDescent="0.25"/>
    <row r="65" ht="18.95" customHeight="1" x14ac:dyDescent="0.25"/>
    <row r="66" ht="18.95" customHeight="1" x14ac:dyDescent="0.25"/>
    <row r="67" ht="18.95" customHeight="1" x14ac:dyDescent="0.25"/>
    <row r="68" ht="18.95" customHeight="1" x14ac:dyDescent="0.25"/>
    <row r="69" ht="18.95" customHeight="1" x14ac:dyDescent="0.25"/>
    <row r="70" ht="18.95" customHeight="1" x14ac:dyDescent="0.25"/>
    <row r="71" ht="18.95" customHeight="1" x14ac:dyDescent="0.25"/>
    <row r="72" ht="18.95" customHeight="1" x14ac:dyDescent="0.25"/>
    <row r="73" ht="18.95" customHeight="1" x14ac:dyDescent="0.25"/>
    <row r="74" ht="18.95" customHeight="1" x14ac:dyDescent="0.25"/>
    <row r="75" ht="18.95" customHeight="1" x14ac:dyDescent="0.25"/>
    <row r="76" ht="18.95" customHeight="1" x14ac:dyDescent="0.25"/>
    <row r="77" ht="18.95" customHeight="1" x14ac:dyDescent="0.25"/>
    <row r="78" ht="18.95" customHeight="1" x14ac:dyDescent="0.25"/>
    <row r="79" ht="18.95" customHeight="1" x14ac:dyDescent="0.25"/>
    <row r="80" ht="18.95" customHeight="1" x14ac:dyDescent="0.25"/>
    <row r="81" ht="18.95" customHeight="1" x14ac:dyDescent="0.25"/>
    <row r="82" ht="18.95" customHeight="1" x14ac:dyDescent="0.25"/>
    <row r="83" ht="18.95" customHeight="1" x14ac:dyDescent="0.25"/>
    <row r="84" ht="18.95" customHeight="1" x14ac:dyDescent="0.25"/>
    <row r="85" ht="18.95" customHeight="1" x14ac:dyDescent="0.25"/>
    <row r="86" ht="18.95" customHeight="1" x14ac:dyDescent="0.25"/>
    <row r="87" ht="18.95" customHeight="1" x14ac:dyDescent="0.25"/>
    <row r="88" ht="18.95" customHeight="1" x14ac:dyDescent="0.25"/>
    <row r="89" ht="18.95" customHeight="1" x14ac:dyDescent="0.25"/>
    <row r="90" ht="18.95" customHeight="1" x14ac:dyDescent="0.25"/>
    <row r="91" ht="18.95" customHeight="1" x14ac:dyDescent="0.25"/>
    <row r="92" ht="18.95" customHeight="1" x14ac:dyDescent="0.25"/>
    <row r="93" ht="18.95" customHeight="1" x14ac:dyDescent="0.25"/>
    <row r="94" ht="18.95" customHeight="1" x14ac:dyDescent="0.25"/>
    <row r="95" ht="18.95" customHeight="1" x14ac:dyDescent="0.25"/>
    <row r="96" ht="18.95" customHeight="1" x14ac:dyDescent="0.25"/>
    <row r="97" ht="18.95" customHeight="1" x14ac:dyDescent="0.25"/>
    <row r="98" ht="18.95" customHeight="1" x14ac:dyDescent="0.25"/>
    <row r="99" ht="18.95" customHeight="1" x14ac:dyDescent="0.25"/>
    <row r="100" ht="18.95" customHeight="1" x14ac:dyDescent="0.25"/>
    <row r="101" ht="18.95" customHeight="1" x14ac:dyDescent="0.25"/>
    <row r="102" ht="18.95" customHeight="1" x14ac:dyDescent="0.25"/>
    <row r="103" ht="18.95" customHeight="1" x14ac:dyDescent="0.25"/>
    <row r="104" ht="18.95" customHeight="1" x14ac:dyDescent="0.25"/>
    <row r="105" ht="18.95" customHeight="1" x14ac:dyDescent="0.25"/>
    <row r="106" ht="18.95" customHeight="1" x14ac:dyDescent="0.25"/>
    <row r="107" ht="18.95" customHeight="1" x14ac:dyDescent="0.25"/>
    <row r="108" ht="18.95" customHeight="1" x14ac:dyDescent="0.25"/>
    <row r="109" ht="18.95" customHeight="1" x14ac:dyDescent="0.25"/>
    <row r="110" ht="18.95" customHeight="1" x14ac:dyDescent="0.25"/>
    <row r="111" ht="18.95" customHeight="1" x14ac:dyDescent="0.25"/>
    <row r="112" ht="18.95" customHeight="1" x14ac:dyDescent="0.25"/>
    <row r="113" ht="18.95" customHeight="1" x14ac:dyDescent="0.25"/>
    <row r="114" ht="18.95" customHeight="1" x14ac:dyDescent="0.25"/>
    <row r="115" ht="18.95" customHeight="1" x14ac:dyDescent="0.25"/>
    <row r="116" ht="18.95" customHeight="1" x14ac:dyDescent="0.25"/>
    <row r="117" ht="18.95" customHeight="1" x14ac:dyDescent="0.25"/>
    <row r="118" ht="18.95" customHeight="1" x14ac:dyDescent="0.25"/>
    <row r="119" ht="18.95" customHeight="1" x14ac:dyDescent="0.25"/>
    <row r="120" ht="18.95" customHeight="1" x14ac:dyDescent="0.25"/>
    <row r="121" ht="18.95" customHeight="1" x14ac:dyDescent="0.25"/>
    <row r="122" ht="18.95" customHeight="1" x14ac:dyDescent="0.25"/>
    <row r="123" ht="18.95" customHeight="1" x14ac:dyDescent="0.25"/>
    <row r="124" ht="18.95" customHeight="1" x14ac:dyDescent="0.25"/>
    <row r="125" ht="18.95" customHeight="1" x14ac:dyDescent="0.25"/>
    <row r="126" ht="18.95" customHeight="1" x14ac:dyDescent="0.25"/>
    <row r="127" ht="18.95" customHeight="1" x14ac:dyDescent="0.25"/>
    <row r="128" ht="18.95" customHeight="1" x14ac:dyDescent="0.25"/>
    <row r="129" ht="18.95" customHeight="1" x14ac:dyDescent="0.25"/>
    <row r="130" ht="18.95" customHeight="1" x14ac:dyDescent="0.25"/>
    <row r="131" ht="18.95" customHeight="1" x14ac:dyDescent="0.25"/>
    <row r="132" ht="18.95" customHeight="1" x14ac:dyDescent="0.25"/>
    <row r="133" ht="18.95" customHeight="1" x14ac:dyDescent="0.25"/>
    <row r="134" ht="18.95" customHeight="1" x14ac:dyDescent="0.25"/>
    <row r="135" ht="18.95" customHeight="1" x14ac:dyDescent="0.25"/>
    <row r="136" ht="18.95" customHeight="1" x14ac:dyDescent="0.25"/>
    <row r="137" ht="18.95" customHeight="1" x14ac:dyDescent="0.25"/>
    <row r="138" ht="18.95" customHeight="1" x14ac:dyDescent="0.25"/>
    <row r="139" ht="18.95" customHeight="1" x14ac:dyDescent="0.25"/>
    <row r="140" ht="18.95" customHeight="1" x14ac:dyDescent="0.25"/>
    <row r="141" ht="18.95" customHeight="1" x14ac:dyDescent="0.25"/>
    <row r="142" ht="18.95" customHeight="1" x14ac:dyDescent="0.25"/>
    <row r="143" ht="18.95" customHeight="1" x14ac:dyDescent="0.25"/>
    <row r="144" ht="18.95" customHeight="1" x14ac:dyDescent="0.25"/>
    <row r="145" ht="18.95" customHeight="1" x14ac:dyDescent="0.25"/>
    <row r="146" ht="18.95" customHeight="1" x14ac:dyDescent="0.25"/>
    <row r="147" ht="18.95" customHeight="1" x14ac:dyDescent="0.25"/>
    <row r="148" ht="18.95" customHeight="1" x14ac:dyDescent="0.25"/>
    <row r="149" ht="18.95" customHeight="1" x14ac:dyDescent="0.25"/>
    <row r="150" ht="18.95" customHeight="1" x14ac:dyDescent="0.25"/>
    <row r="151" ht="18.95" customHeight="1" x14ac:dyDescent="0.25"/>
    <row r="152" ht="18.95" customHeight="1" x14ac:dyDescent="0.25"/>
    <row r="153" ht="18.95" customHeight="1" x14ac:dyDescent="0.25"/>
    <row r="154" ht="18.95" customHeight="1" x14ac:dyDescent="0.25"/>
    <row r="155" ht="18.95" customHeight="1" x14ac:dyDescent="0.25"/>
    <row r="156" ht="18.95" customHeight="1" x14ac:dyDescent="0.25"/>
    <row r="157" ht="18.95" customHeight="1" x14ac:dyDescent="0.25"/>
    <row r="158" ht="18.95" customHeight="1" x14ac:dyDescent="0.25"/>
    <row r="159" ht="18.95" customHeight="1" x14ac:dyDescent="0.25"/>
    <row r="160" ht="18.95" customHeight="1" x14ac:dyDescent="0.25"/>
    <row r="161" ht="18.95" customHeight="1" x14ac:dyDescent="0.25"/>
    <row r="162" ht="18.95" customHeight="1" x14ac:dyDescent="0.25"/>
    <row r="163" ht="18.95" customHeight="1" x14ac:dyDescent="0.25"/>
    <row r="164" ht="18.95" customHeight="1" x14ac:dyDescent="0.25"/>
    <row r="165" ht="18.95" customHeight="1" x14ac:dyDescent="0.25"/>
    <row r="166" ht="18.95" customHeight="1" x14ac:dyDescent="0.25"/>
    <row r="167" ht="18.95" customHeight="1" x14ac:dyDescent="0.25"/>
    <row r="168" ht="18.95" customHeight="1" x14ac:dyDescent="0.25"/>
    <row r="169" ht="18.95" customHeight="1" x14ac:dyDescent="0.25"/>
    <row r="170" ht="18.95" customHeight="1" x14ac:dyDescent="0.25"/>
    <row r="171" ht="18.95" customHeight="1" x14ac:dyDescent="0.25"/>
    <row r="172" ht="18.95" customHeight="1" x14ac:dyDescent="0.25"/>
    <row r="173" ht="18.95" customHeight="1" x14ac:dyDescent="0.25"/>
    <row r="174" ht="18.95" customHeight="1" x14ac:dyDescent="0.25"/>
    <row r="175" ht="18.95" customHeight="1" x14ac:dyDescent="0.25"/>
    <row r="176" ht="18.95" customHeight="1" x14ac:dyDescent="0.25"/>
    <row r="177" ht="18.95" customHeight="1" x14ac:dyDescent="0.25"/>
    <row r="178" ht="18.95" customHeight="1" x14ac:dyDescent="0.25"/>
    <row r="179" ht="18.95" customHeight="1" x14ac:dyDescent="0.25"/>
    <row r="180" ht="18.95" customHeight="1" x14ac:dyDescent="0.25"/>
    <row r="181" ht="18.95" customHeight="1" x14ac:dyDescent="0.25"/>
    <row r="182" ht="18.95" customHeight="1" x14ac:dyDescent="0.25"/>
    <row r="183" ht="18.95" customHeight="1" x14ac:dyDescent="0.25"/>
    <row r="184" ht="18.95" customHeight="1" x14ac:dyDescent="0.25"/>
    <row r="185" ht="18.95" customHeight="1" x14ac:dyDescent="0.25"/>
    <row r="186" ht="18.95" customHeight="1" x14ac:dyDescent="0.25"/>
    <row r="187" ht="18.95" customHeight="1" x14ac:dyDescent="0.25"/>
    <row r="188" ht="18.95" customHeight="1" x14ac:dyDescent="0.25"/>
    <row r="189" ht="18.95" customHeight="1" x14ac:dyDescent="0.25"/>
    <row r="190" ht="18.95" customHeight="1" x14ac:dyDescent="0.25"/>
    <row r="191" ht="18.95" customHeight="1" x14ac:dyDescent="0.25"/>
    <row r="192" ht="18.95" customHeight="1" x14ac:dyDescent="0.25"/>
    <row r="193" ht="18.95" customHeight="1" x14ac:dyDescent="0.25"/>
    <row r="194" ht="18.95" customHeight="1" x14ac:dyDescent="0.25"/>
    <row r="195" ht="18.95" customHeight="1" x14ac:dyDescent="0.25"/>
    <row r="196" ht="18.95" customHeight="1" x14ac:dyDescent="0.25"/>
    <row r="197" ht="18.95" customHeight="1" x14ac:dyDescent="0.25"/>
    <row r="198" ht="18.95" customHeight="1" x14ac:dyDescent="0.25"/>
    <row r="199" ht="18.95" customHeight="1" x14ac:dyDescent="0.25"/>
  </sheetData>
  <sheetProtection algorithmName="SHA-512" hashValue="K3xQ0YAvRx/4ygML42B/edePWvRRLAfoqjbYNIwzYkUr1cZ2eLvi/H409Wi+benjK+FUDu7Xhl2geCd+OZ9P+Q==" saltValue="kqQx5lAIZNuekX2n8S+GaQ==" spinCount="100000" sheet="1" objects="1" scenarios="1" selectLockedCells="1"/>
  <mergeCells count="11">
    <mergeCell ref="B8:C8"/>
    <mergeCell ref="A1:G1"/>
    <mergeCell ref="B5:C5"/>
    <mergeCell ref="B6:C6"/>
    <mergeCell ref="B7:C7"/>
    <mergeCell ref="A3:G3"/>
    <mergeCell ref="B9:C9"/>
    <mergeCell ref="B10:C10"/>
    <mergeCell ref="A12:F12"/>
    <mergeCell ref="A13:F13"/>
    <mergeCell ref="A15:G15"/>
  </mergeCells>
  <dataValidations count="3">
    <dataValidation type="list" allowBlank="1" errorTitle="Valor no válido" error="Seleccione un valor de la lista." sqref="E6:E10" xr:uid="{00000000-0002-0000-0400-000000000000}">
      <formula1>"Igual nivel MECES exigido,Nivel MECES superior,Sin nivel MECES / no computable"</formula1>
    </dataValidation>
    <dataValidation type="list" allowBlank="1" errorTitle="Valor no válido" error="Seleccione un valor de la lista." sqref="D6:D10" xr:uid="{00000000-0002-0000-0400-000001000000}">
      <formula1>"Sí,No"</formula1>
    </dataValidation>
    <dataValidation type="custom" allowBlank="1" showErrorMessage="1" errorTitle="Titulación duplicada" error="Este máster ya figura en otra fila. Cada título concreto solo puede declararse una vez." sqref="B6:B10" xr:uid="{00000000-0002-0000-0400-000002000000}">
      <formula1>OR(B6="",B6="Otra titulación con contenido similar a las anteriores (acreditar)",COUNTIF($B$6:$B$10,B6)&lt;=1)</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AD47"/>
  </sheetPr>
  <dimension ref="A1:D199"/>
  <sheetViews>
    <sheetView showGridLines="0" workbookViewId="0">
      <selection sqref="A1:D1"/>
    </sheetView>
  </sheetViews>
  <sheetFormatPr baseColWidth="10" defaultColWidth="9.140625" defaultRowHeight="15" x14ac:dyDescent="0.25"/>
  <cols>
    <col min="1" max="1" width="34" customWidth="1"/>
    <col min="2" max="2" width="22" customWidth="1"/>
    <col min="3" max="4" width="16" customWidth="1"/>
  </cols>
  <sheetData>
    <row r="1" spans="1:4" ht="27.95" customHeight="1" x14ac:dyDescent="0.25">
      <c r="A1" s="41" t="s">
        <v>52</v>
      </c>
      <c r="B1" s="72"/>
      <c r="C1" s="72"/>
      <c r="D1" s="73"/>
    </row>
    <row r="2" spans="1:4" ht="18.95" customHeight="1" x14ac:dyDescent="0.25">
      <c r="A2" s="1"/>
      <c r="B2" s="1"/>
      <c r="C2" s="1"/>
      <c r="D2" s="1"/>
    </row>
    <row r="3" spans="1:4" ht="33.950000000000003" customHeight="1" x14ac:dyDescent="0.25">
      <c r="A3" s="4" t="s">
        <v>2</v>
      </c>
      <c r="B3" s="81" t="str">
        <f>IF(Datos_generales!$B$3="","",Datos_generales!$B$3)</f>
        <v/>
      </c>
      <c r="C3" s="72"/>
      <c r="D3" s="73"/>
    </row>
    <row r="4" spans="1:4" ht="18.95" hidden="1" customHeight="1" x14ac:dyDescent="0.25">
      <c r="A4" s="4"/>
      <c r="B4" s="81"/>
      <c r="C4" s="72"/>
      <c r="D4" s="73"/>
    </row>
    <row r="5" spans="1:4" ht="18.95" customHeight="1" x14ac:dyDescent="0.25">
      <c r="A5" s="4" t="s">
        <v>3</v>
      </c>
      <c r="B5" s="81" t="str">
        <f>Datos_generales!$B$4</f>
        <v>Titulado/a Superior Veterinario — Animalario, Clínica Veterinaria y Afines</v>
      </c>
      <c r="C5" s="72"/>
      <c r="D5" s="73"/>
    </row>
    <row r="6" spans="1:4" ht="18.95" customHeight="1" x14ac:dyDescent="0.25">
      <c r="A6" s="4" t="s">
        <v>7</v>
      </c>
      <c r="B6" s="81" t="str">
        <f>Datos_generales!$B$6</f>
        <v>León</v>
      </c>
      <c r="C6" s="72"/>
      <c r="D6" s="73"/>
    </row>
    <row r="7" spans="1:4" ht="18.95" customHeight="1" x14ac:dyDescent="0.25">
      <c r="A7" s="4" t="s">
        <v>6</v>
      </c>
      <c r="B7" s="82">
        <f>IF(Datos_generales!$E$5="","",IF(ISNUMBER(Datos_generales!$E$5),IF(Datos_generales!$E$5&gt;1000000,DATE(VALUE(RIGHT(TEXT(Datos_generales!$E$5,"00000000"),4)),VALUE(MID(TEXT(Datos_generales!$E$5,"00000000"),3,2)),VALUE(LEFT(TEXT(Datos_generales!$E$5,"00000000"),2))),Datos_generales!$E$5),IF(LEN(SUBSTITUTE(SUBSTITUTE(Datos_generales!$E$5,"/",""),"-",""))=8,DATE(VALUE(RIGHT(SUBSTITUTE(SUBSTITUTE(Datos_generales!$E$5,"/",""),"-",""),4)),VALUE(MID(SUBSTITUTE(SUBSTITUTE(Datos_generales!$E$5,"/",""),"-",""),3,2)),VALUE(LEFT(SUBSTITUTE(SUBSTITUTE(Datos_generales!$E$5,"/",""),"-",""),2))),Datos_generales!$E$5)))</f>
        <v>46323</v>
      </c>
      <c r="C7" s="72"/>
      <c r="D7" s="73"/>
    </row>
    <row r="8" spans="1:4" ht="18.95" hidden="1" customHeight="1" x14ac:dyDescent="0.25">
      <c r="A8" s="3"/>
      <c r="B8" s="82"/>
      <c r="C8" s="72"/>
      <c r="D8" s="73"/>
    </row>
    <row r="9" spans="1:4" ht="18.95" customHeight="1" x14ac:dyDescent="0.25">
      <c r="A9" s="1"/>
      <c r="B9" s="1"/>
      <c r="C9" s="1"/>
      <c r="D9" s="1"/>
    </row>
    <row r="10" spans="1:4" ht="18.95" customHeight="1" x14ac:dyDescent="0.25">
      <c r="A10" s="50" t="s">
        <v>53</v>
      </c>
      <c r="B10" s="72"/>
      <c r="C10" s="72"/>
      <c r="D10" s="73"/>
    </row>
    <row r="11" spans="1:4" ht="18.95" customHeight="1" x14ac:dyDescent="0.25">
      <c r="A11" s="83" t="s">
        <v>54</v>
      </c>
      <c r="B11" s="73"/>
      <c r="C11" s="7">
        <f>A_Ejercicios!$L$28</f>
        <v>0</v>
      </c>
      <c r="D11" s="8">
        <v>30</v>
      </c>
    </row>
    <row r="12" spans="1:4" ht="18.95" customHeight="1" x14ac:dyDescent="0.25">
      <c r="A12" s="83" t="s">
        <v>55</v>
      </c>
      <c r="B12" s="73"/>
      <c r="C12" s="7">
        <f>B_Experiencia!$L$48</f>
        <v>0</v>
      </c>
      <c r="D12" s="8">
        <v>50</v>
      </c>
    </row>
    <row r="13" spans="1:4" ht="18.95" customHeight="1" x14ac:dyDescent="0.25">
      <c r="A13" s="83" t="s">
        <v>56</v>
      </c>
      <c r="B13" s="73"/>
      <c r="C13" s="7">
        <f>C_Formacion!$H$48</f>
        <v>0</v>
      </c>
      <c r="D13" s="8">
        <v>10</v>
      </c>
    </row>
    <row r="14" spans="1:4" ht="18.95" customHeight="1" x14ac:dyDescent="0.25">
      <c r="A14" s="83" t="s">
        <v>57</v>
      </c>
      <c r="B14" s="73"/>
      <c r="C14" s="7">
        <f>D_Titulaciones!G13</f>
        <v>0</v>
      </c>
      <c r="D14" s="8">
        <v>10</v>
      </c>
    </row>
    <row r="15" spans="1:4" ht="18.95" customHeight="1" x14ac:dyDescent="0.25">
      <c r="A15" s="1"/>
      <c r="B15" s="1"/>
      <c r="C15" s="1"/>
      <c r="D15" s="1"/>
    </row>
    <row r="16" spans="1:4" ht="18.95" customHeight="1" x14ac:dyDescent="0.25">
      <c r="A16" s="50" t="s">
        <v>58</v>
      </c>
      <c r="B16" s="73"/>
      <c r="C16" s="7">
        <f>SUM(C11:C14)</f>
        <v>0</v>
      </c>
      <c r="D16" s="9">
        <v>100</v>
      </c>
    </row>
    <row r="17" spans="1:4" ht="18.95" customHeight="1" x14ac:dyDescent="0.25">
      <c r="A17" s="1"/>
      <c r="B17" s="1"/>
      <c r="C17" s="1"/>
      <c r="D17" s="1"/>
    </row>
    <row r="18" spans="1:4" ht="48" customHeight="1" x14ac:dyDescent="0.25">
      <c r="A18" s="48" t="s">
        <v>59</v>
      </c>
      <c r="B18" s="74"/>
      <c r="C18" s="74"/>
      <c r="D18" s="75"/>
    </row>
    <row r="19" spans="1:4" ht="48" customHeight="1" x14ac:dyDescent="0.25">
      <c r="A19" s="76"/>
      <c r="B19" s="56"/>
      <c r="C19" s="56"/>
      <c r="D19" s="77"/>
    </row>
    <row r="20" spans="1:4" ht="48" customHeight="1" x14ac:dyDescent="0.25">
      <c r="A20" s="78"/>
      <c r="B20" s="79"/>
      <c r="C20" s="79"/>
      <c r="D20" s="80"/>
    </row>
    <row r="21" spans="1:4" ht="18.95" customHeight="1" x14ac:dyDescent="0.25"/>
    <row r="22" spans="1:4" ht="18.95" customHeight="1" x14ac:dyDescent="0.25"/>
    <row r="23" spans="1:4" ht="18.95" customHeight="1" x14ac:dyDescent="0.25"/>
    <row r="24" spans="1:4" ht="18.95" customHeight="1" x14ac:dyDescent="0.25"/>
    <row r="25" spans="1:4" ht="18.95" customHeight="1" x14ac:dyDescent="0.25"/>
    <row r="26" spans="1:4" ht="18.95" customHeight="1" x14ac:dyDescent="0.25"/>
    <row r="27" spans="1:4" ht="18.95" customHeight="1" x14ac:dyDescent="0.25"/>
    <row r="28" spans="1:4" ht="18.95" customHeight="1" x14ac:dyDescent="0.25"/>
    <row r="29" spans="1:4" ht="18.95" customHeight="1" x14ac:dyDescent="0.25"/>
    <row r="30" spans="1:4" ht="18.95" customHeight="1" x14ac:dyDescent="0.25"/>
    <row r="31" spans="1:4" ht="18.95" customHeight="1" x14ac:dyDescent="0.25"/>
    <row r="32" spans="1:4" ht="18.95" customHeight="1" x14ac:dyDescent="0.25"/>
    <row r="33" ht="18.95" customHeight="1" x14ac:dyDescent="0.25"/>
    <row r="34" ht="18.95" customHeight="1" x14ac:dyDescent="0.25"/>
    <row r="35" ht="18.95" customHeight="1" x14ac:dyDescent="0.25"/>
    <row r="36" ht="18.95" customHeight="1" x14ac:dyDescent="0.25"/>
    <row r="37" ht="18.95" customHeight="1" x14ac:dyDescent="0.25"/>
    <row r="38" ht="18.95" customHeight="1" x14ac:dyDescent="0.25"/>
    <row r="39" ht="18.95" customHeight="1" x14ac:dyDescent="0.25"/>
    <row r="40" ht="18.95" customHeight="1" x14ac:dyDescent="0.25"/>
    <row r="41" ht="18.95" customHeight="1" x14ac:dyDescent="0.25"/>
    <row r="42" ht="18.95" customHeight="1" x14ac:dyDescent="0.25"/>
    <row r="43" ht="18.95" customHeight="1" x14ac:dyDescent="0.25"/>
    <row r="44" ht="18.95" customHeight="1" x14ac:dyDescent="0.25"/>
    <row r="45" ht="18.95" customHeight="1" x14ac:dyDescent="0.25"/>
    <row r="46" ht="18.95" customHeight="1" x14ac:dyDescent="0.25"/>
    <row r="47" ht="18.95" customHeight="1" x14ac:dyDescent="0.25"/>
    <row r="48" ht="18.95" customHeight="1" x14ac:dyDescent="0.25"/>
    <row r="49" ht="18.95" customHeight="1" x14ac:dyDescent="0.25"/>
    <row r="50" ht="18.95" customHeight="1" x14ac:dyDescent="0.25"/>
    <row r="51" ht="18.95" customHeight="1" x14ac:dyDescent="0.25"/>
    <row r="52" ht="18.95" customHeight="1" x14ac:dyDescent="0.25"/>
    <row r="53" ht="18.95" customHeight="1" x14ac:dyDescent="0.25"/>
    <row r="54" ht="18.95" customHeight="1" x14ac:dyDescent="0.25"/>
    <row r="55" ht="18.95" customHeight="1" x14ac:dyDescent="0.25"/>
    <row r="56" ht="18.95" customHeight="1" x14ac:dyDescent="0.25"/>
    <row r="57" ht="18.95" customHeight="1" x14ac:dyDescent="0.25"/>
    <row r="58" ht="18.95" customHeight="1" x14ac:dyDescent="0.25"/>
    <row r="59" ht="18.95" customHeight="1" x14ac:dyDescent="0.25"/>
    <row r="60" ht="18.95" customHeight="1" x14ac:dyDescent="0.25"/>
    <row r="61" ht="18.95" customHeight="1" x14ac:dyDescent="0.25"/>
    <row r="62" ht="18.95" customHeight="1" x14ac:dyDescent="0.25"/>
    <row r="63" ht="18.95" customHeight="1" x14ac:dyDescent="0.25"/>
    <row r="64" ht="18.95" customHeight="1" x14ac:dyDescent="0.25"/>
    <row r="65" ht="18.95" customHeight="1" x14ac:dyDescent="0.25"/>
    <row r="66" ht="18.95" customHeight="1" x14ac:dyDescent="0.25"/>
    <row r="67" ht="18.95" customHeight="1" x14ac:dyDescent="0.25"/>
    <row r="68" ht="18.95" customHeight="1" x14ac:dyDescent="0.25"/>
    <row r="69" ht="18.95" customHeight="1" x14ac:dyDescent="0.25"/>
    <row r="70" ht="18.95" customHeight="1" x14ac:dyDescent="0.25"/>
    <row r="71" ht="18.95" customHeight="1" x14ac:dyDescent="0.25"/>
    <row r="72" ht="18.95" customHeight="1" x14ac:dyDescent="0.25"/>
    <row r="73" ht="18.95" customHeight="1" x14ac:dyDescent="0.25"/>
    <row r="74" ht="18.95" customHeight="1" x14ac:dyDescent="0.25"/>
    <row r="75" ht="18.95" customHeight="1" x14ac:dyDescent="0.25"/>
    <row r="76" ht="18.95" customHeight="1" x14ac:dyDescent="0.25"/>
    <row r="77" ht="18.95" customHeight="1" x14ac:dyDescent="0.25"/>
    <row r="78" ht="18.95" customHeight="1" x14ac:dyDescent="0.25"/>
    <row r="79" ht="18.95" customHeight="1" x14ac:dyDescent="0.25"/>
    <row r="80" ht="18.95" customHeight="1" x14ac:dyDescent="0.25"/>
    <row r="81" ht="18.95" customHeight="1" x14ac:dyDescent="0.25"/>
    <row r="82" ht="18.95" customHeight="1" x14ac:dyDescent="0.25"/>
    <row r="83" ht="18.95" customHeight="1" x14ac:dyDescent="0.25"/>
    <row r="84" ht="18.95" customHeight="1" x14ac:dyDescent="0.25"/>
    <row r="85" ht="18.95" customHeight="1" x14ac:dyDescent="0.25"/>
    <row r="86" ht="18.95" customHeight="1" x14ac:dyDescent="0.25"/>
    <row r="87" ht="18.95" customHeight="1" x14ac:dyDescent="0.25"/>
    <row r="88" ht="18.95" customHeight="1" x14ac:dyDescent="0.25"/>
    <row r="89" ht="18.95" customHeight="1" x14ac:dyDescent="0.25"/>
    <row r="90" ht="18.95" customHeight="1" x14ac:dyDescent="0.25"/>
    <row r="91" ht="18.95" customHeight="1" x14ac:dyDescent="0.25"/>
    <row r="92" ht="18.95" customHeight="1" x14ac:dyDescent="0.25"/>
    <row r="93" ht="18.95" customHeight="1" x14ac:dyDescent="0.25"/>
    <row r="94" ht="18.95" customHeight="1" x14ac:dyDescent="0.25"/>
    <row r="95" ht="18.95" customHeight="1" x14ac:dyDescent="0.25"/>
    <row r="96" ht="18.95" customHeight="1" x14ac:dyDescent="0.25"/>
    <row r="97" ht="18.95" customHeight="1" x14ac:dyDescent="0.25"/>
    <row r="98" ht="18.95" customHeight="1" x14ac:dyDescent="0.25"/>
    <row r="99" ht="18.95" customHeight="1" x14ac:dyDescent="0.25"/>
    <row r="100" ht="18.95" customHeight="1" x14ac:dyDescent="0.25"/>
    <row r="101" ht="18.95" customHeight="1" x14ac:dyDescent="0.25"/>
    <row r="102" ht="18.95" customHeight="1" x14ac:dyDescent="0.25"/>
    <row r="103" ht="18.95" customHeight="1" x14ac:dyDescent="0.25"/>
    <row r="104" ht="18.95" customHeight="1" x14ac:dyDescent="0.25"/>
    <row r="105" ht="18.95" customHeight="1" x14ac:dyDescent="0.25"/>
    <row r="106" ht="18.95" customHeight="1" x14ac:dyDescent="0.25"/>
    <row r="107" ht="18.95" customHeight="1" x14ac:dyDescent="0.25"/>
    <row r="108" ht="18.95" customHeight="1" x14ac:dyDescent="0.25"/>
    <row r="109" ht="18.95" customHeight="1" x14ac:dyDescent="0.25"/>
    <row r="110" ht="18.95" customHeight="1" x14ac:dyDescent="0.25"/>
    <row r="111" ht="18.95" customHeight="1" x14ac:dyDescent="0.25"/>
    <row r="112" ht="18.95" customHeight="1" x14ac:dyDescent="0.25"/>
    <row r="113" ht="18.95" customHeight="1" x14ac:dyDescent="0.25"/>
    <row r="114" ht="18.95" customHeight="1" x14ac:dyDescent="0.25"/>
    <row r="115" ht="18.95" customHeight="1" x14ac:dyDescent="0.25"/>
    <row r="116" ht="18.95" customHeight="1" x14ac:dyDescent="0.25"/>
    <row r="117" ht="18.95" customHeight="1" x14ac:dyDescent="0.25"/>
    <row r="118" ht="18.95" customHeight="1" x14ac:dyDescent="0.25"/>
    <row r="119" ht="18.95" customHeight="1" x14ac:dyDescent="0.25"/>
    <row r="120" ht="18.95" customHeight="1" x14ac:dyDescent="0.25"/>
    <row r="121" ht="18.95" customHeight="1" x14ac:dyDescent="0.25"/>
    <row r="122" ht="18.95" customHeight="1" x14ac:dyDescent="0.25"/>
    <row r="123" ht="18.95" customHeight="1" x14ac:dyDescent="0.25"/>
    <row r="124" ht="18.95" customHeight="1" x14ac:dyDescent="0.25"/>
    <row r="125" ht="18.95" customHeight="1" x14ac:dyDescent="0.25"/>
    <row r="126" ht="18.95" customHeight="1" x14ac:dyDescent="0.25"/>
    <row r="127" ht="18.95" customHeight="1" x14ac:dyDescent="0.25"/>
    <row r="128" ht="18.95" customHeight="1" x14ac:dyDescent="0.25"/>
    <row r="129" ht="18.95" customHeight="1" x14ac:dyDescent="0.25"/>
    <row r="130" ht="18.95" customHeight="1" x14ac:dyDescent="0.25"/>
    <row r="131" ht="18.95" customHeight="1" x14ac:dyDescent="0.25"/>
    <row r="132" ht="18.95" customHeight="1" x14ac:dyDescent="0.25"/>
    <row r="133" ht="18.95" customHeight="1" x14ac:dyDescent="0.25"/>
    <row r="134" ht="18.95" customHeight="1" x14ac:dyDescent="0.25"/>
    <row r="135" ht="18.95" customHeight="1" x14ac:dyDescent="0.25"/>
    <row r="136" ht="18.95" customHeight="1" x14ac:dyDescent="0.25"/>
    <row r="137" ht="18.95" customHeight="1" x14ac:dyDescent="0.25"/>
    <row r="138" ht="18.95" customHeight="1" x14ac:dyDescent="0.25"/>
    <row r="139" ht="18.95" customHeight="1" x14ac:dyDescent="0.25"/>
    <row r="140" ht="18.95" customHeight="1" x14ac:dyDescent="0.25"/>
    <row r="141" ht="18.95" customHeight="1" x14ac:dyDescent="0.25"/>
    <row r="142" ht="18.95" customHeight="1" x14ac:dyDescent="0.25"/>
    <row r="143" ht="18.95" customHeight="1" x14ac:dyDescent="0.25"/>
    <row r="144" ht="18.95" customHeight="1" x14ac:dyDescent="0.25"/>
    <row r="145" ht="18.95" customHeight="1" x14ac:dyDescent="0.25"/>
    <row r="146" ht="18.95" customHeight="1" x14ac:dyDescent="0.25"/>
    <row r="147" ht="18.95" customHeight="1" x14ac:dyDescent="0.25"/>
    <row r="148" ht="18.95" customHeight="1" x14ac:dyDescent="0.25"/>
    <row r="149" ht="18.95" customHeight="1" x14ac:dyDescent="0.25"/>
    <row r="150" ht="18.95" customHeight="1" x14ac:dyDescent="0.25"/>
    <row r="151" ht="18.95" customHeight="1" x14ac:dyDescent="0.25"/>
    <row r="152" ht="18.95" customHeight="1" x14ac:dyDescent="0.25"/>
    <row r="153" ht="18.95" customHeight="1" x14ac:dyDescent="0.25"/>
    <row r="154" ht="18.95" customHeight="1" x14ac:dyDescent="0.25"/>
    <row r="155" ht="18.95" customHeight="1" x14ac:dyDescent="0.25"/>
    <row r="156" ht="18.95" customHeight="1" x14ac:dyDescent="0.25"/>
    <row r="157" ht="18.95" customHeight="1" x14ac:dyDescent="0.25"/>
    <row r="158" ht="18.95" customHeight="1" x14ac:dyDescent="0.25"/>
    <row r="159" ht="18.95" customHeight="1" x14ac:dyDescent="0.25"/>
    <row r="160" ht="18.95" customHeight="1" x14ac:dyDescent="0.25"/>
    <row r="161" ht="18.95" customHeight="1" x14ac:dyDescent="0.25"/>
    <row r="162" ht="18.95" customHeight="1" x14ac:dyDescent="0.25"/>
    <row r="163" ht="18.95" customHeight="1" x14ac:dyDescent="0.25"/>
    <row r="164" ht="18.95" customHeight="1" x14ac:dyDescent="0.25"/>
    <row r="165" ht="18.95" customHeight="1" x14ac:dyDescent="0.25"/>
    <row r="166" ht="18.95" customHeight="1" x14ac:dyDescent="0.25"/>
    <row r="167" ht="18.95" customHeight="1" x14ac:dyDescent="0.25"/>
    <row r="168" ht="18.95" customHeight="1" x14ac:dyDescent="0.25"/>
    <row r="169" ht="18.95" customHeight="1" x14ac:dyDescent="0.25"/>
    <row r="170" ht="18.95" customHeight="1" x14ac:dyDescent="0.25"/>
    <row r="171" ht="18.95" customHeight="1" x14ac:dyDescent="0.25"/>
    <row r="172" ht="18.95" customHeight="1" x14ac:dyDescent="0.25"/>
    <row r="173" ht="18.95" customHeight="1" x14ac:dyDescent="0.25"/>
    <row r="174" ht="18.95" customHeight="1" x14ac:dyDescent="0.25"/>
    <row r="175" ht="18.95" customHeight="1" x14ac:dyDescent="0.25"/>
    <row r="176" ht="18.95" customHeight="1" x14ac:dyDescent="0.25"/>
    <row r="177" ht="18.95" customHeight="1" x14ac:dyDescent="0.25"/>
    <row r="178" ht="18.95" customHeight="1" x14ac:dyDescent="0.25"/>
    <row r="179" ht="18.95" customHeight="1" x14ac:dyDescent="0.25"/>
    <row r="180" ht="18.95" customHeight="1" x14ac:dyDescent="0.25"/>
    <row r="181" ht="18.95" customHeight="1" x14ac:dyDescent="0.25"/>
    <row r="182" ht="18.95" customHeight="1" x14ac:dyDescent="0.25"/>
    <row r="183" ht="18.95" customHeight="1" x14ac:dyDescent="0.25"/>
    <row r="184" ht="18.95" customHeight="1" x14ac:dyDescent="0.25"/>
    <row r="185" ht="18.95" customHeight="1" x14ac:dyDescent="0.25"/>
    <row r="186" ht="18.95" customHeight="1" x14ac:dyDescent="0.25"/>
    <row r="187" ht="18.95" customHeight="1" x14ac:dyDescent="0.25"/>
    <row r="188" ht="18.95" customHeight="1" x14ac:dyDescent="0.25"/>
    <row r="189" ht="18.95" customHeight="1" x14ac:dyDescent="0.25"/>
    <row r="190" ht="18.95" customHeight="1" x14ac:dyDescent="0.25"/>
    <row r="191" ht="18.95" customHeight="1" x14ac:dyDescent="0.25"/>
    <row r="192" ht="18.95" customHeight="1" x14ac:dyDescent="0.25"/>
    <row r="193" ht="18.95" customHeight="1" x14ac:dyDescent="0.25"/>
    <row r="194" ht="18.95" customHeight="1" x14ac:dyDescent="0.25"/>
    <row r="195" ht="18.95" customHeight="1" x14ac:dyDescent="0.25"/>
    <row r="196" ht="18.95" customHeight="1" x14ac:dyDescent="0.25"/>
    <row r="197" ht="18.95" customHeight="1" x14ac:dyDescent="0.25"/>
    <row r="198" ht="18.95" customHeight="1" x14ac:dyDescent="0.25"/>
    <row r="199" ht="18.95" customHeight="1" x14ac:dyDescent="0.25"/>
  </sheetData>
  <sheetProtection algorithmName="SHA-512" hashValue="YqS7R3WuWtuuMAHcPVvF8PsapRuPP18zqml6dytyDGO0axSYqsAhuWvJHxztKb+mq4Tz7ogSY6iXesnm4dwksQ==" saltValue="HkVXIfc5y4c4NmrlN2q9Jg==" spinCount="100000" sheet="1" objects="1" scenarios="1" selectLockedCells="1"/>
  <mergeCells count="14">
    <mergeCell ref="A1:D1"/>
    <mergeCell ref="A18:D20"/>
    <mergeCell ref="B3:D3"/>
    <mergeCell ref="B5:D5"/>
    <mergeCell ref="A16:B16"/>
    <mergeCell ref="B8:D8"/>
    <mergeCell ref="A11:B11"/>
    <mergeCell ref="B4:D4"/>
    <mergeCell ref="A13:B13"/>
    <mergeCell ref="A14:B14"/>
    <mergeCell ref="A10:D10"/>
    <mergeCell ref="B6:D6"/>
    <mergeCell ref="B7:D7"/>
    <mergeCell ref="A12:B1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A9D18E"/>
  </sheetPr>
  <dimension ref="A1:B199"/>
  <sheetViews>
    <sheetView showGridLines="0" workbookViewId="0">
      <selection sqref="A1:B1"/>
    </sheetView>
  </sheetViews>
  <sheetFormatPr baseColWidth="10" defaultColWidth="9.140625" defaultRowHeight="15" x14ac:dyDescent="0.25"/>
  <cols>
    <col min="1" max="1" width="48" customWidth="1"/>
    <col min="2" max="2" width="14" customWidth="1"/>
  </cols>
  <sheetData>
    <row r="1" spans="1:2" ht="27.95" customHeight="1" x14ac:dyDescent="0.25">
      <c r="A1" s="41" t="s">
        <v>60</v>
      </c>
      <c r="B1" s="73"/>
    </row>
    <row r="2" spans="1:2" ht="18.95" customHeight="1" x14ac:dyDescent="0.25">
      <c r="A2" s="1"/>
      <c r="B2" s="1"/>
    </row>
    <row r="3" spans="1:2" ht="18.95" customHeight="1" x14ac:dyDescent="0.25">
      <c r="A3" s="10" t="s">
        <v>61</v>
      </c>
      <c r="B3" s="6" t="s">
        <v>62</v>
      </c>
    </row>
    <row r="4" spans="1:2" ht="18.95" customHeight="1" x14ac:dyDescent="0.25">
      <c r="A4" s="15" t="s">
        <v>63</v>
      </c>
      <c r="B4" s="16">
        <v>30</v>
      </c>
    </row>
    <row r="5" spans="1:2" ht="18.95" customHeight="1" x14ac:dyDescent="0.25">
      <c r="A5" s="15" t="s">
        <v>64</v>
      </c>
      <c r="B5" s="16">
        <v>50</v>
      </c>
    </row>
    <row r="6" spans="1:2" ht="18.95" customHeight="1" x14ac:dyDescent="0.25">
      <c r="A6" s="15" t="s">
        <v>65</v>
      </c>
      <c r="B6" s="16">
        <v>0.7</v>
      </c>
    </row>
    <row r="7" spans="1:2" ht="18.95" customHeight="1" x14ac:dyDescent="0.25">
      <c r="A7" s="15" t="s">
        <v>66</v>
      </c>
      <c r="B7" s="16">
        <v>0.01</v>
      </c>
    </row>
    <row r="8" spans="1:2" ht="18.95" customHeight="1" x14ac:dyDescent="0.25">
      <c r="A8" s="15" t="s">
        <v>67</v>
      </c>
      <c r="B8" s="16">
        <v>0.5</v>
      </c>
    </row>
    <row r="9" spans="1:2" ht="18.95" customHeight="1" x14ac:dyDescent="0.25">
      <c r="A9" s="15" t="s">
        <v>68</v>
      </c>
      <c r="B9" s="16">
        <v>0.04</v>
      </c>
    </row>
    <row r="10" spans="1:2" ht="18.95" customHeight="1" x14ac:dyDescent="0.25">
      <c r="A10" s="15" t="s">
        <v>69</v>
      </c>
      <c r="B10" s="16">
        <v>0.02</v>
      </c>
    </row>
    <row r="11" spans="1:2" ht="18.95" customHeight="1" x14ac:dyDescent="0.25">
      <c r="A11" s="15" t="s">
        <v>70</v>
      </c>
      <c r="B11" s="16">
        <v>10</v>
      </c>
    </row>
    <row r="12" spans="1:2" ht="18.95" customHeight="1" x14ac:dyDescent="0.25">
      <c r="A12" s="15" t="s">
        <v>71</v>
      </c>
      <c r="B12" s="16">
        <v>10</v>
      </c>
    </row>
    <row r="13" spans="1:2" ht="18.95" customHeight="1" x14ac:dyDescent="0.25">
      <c r="A13" s="15" t="s">
        <v>72</v>
      </c>
      <c r="B13" s="16">
        <v>10</v>
      </c>
    </row>
    <row r="14" spans="1:2" ht="18.95" customHeight="1" x14ac:dyDescent="0.25">
      <c r="A14" s="15" t="s">
        <v>73</v>
      </c>
      <c r="B14" s="16">
        <v>10</v>
      </c>
    </row>
    <row r="15" spans="1:2" ht="18.95" customHeight="1" x14ac:dyDescent="0.25"/>
    <row r="16" spans="1:2" ht="18.95" customHeight="1" x14ac:dyDescent="0.25"/>
    <row r="17" ht="18.95" customHeight="1" x14ac:dyDescent="0.25"/>
    <row r="18" ht="18.95" customHeight="1" x14ac:dyDescent="0.25"/>
    <row r="19" ht="18.95" customHeight="1" x14ac:dyDescent="0.25"/>
    <row r="20" ht="18.95" customHeight="1" x14ac:dyDescent="0.25"/>
    <row r="21" ht="18.95" customHeight="1" x14ac:dyDescent="0.25"/>
    <row r="22" ht="18.95" customHeight="1" x14ac:dyDescent="0.25"/>
    <row r="23" ht="18.95" customHeight="1" x14ac:dyDescent="0.25"/>
    <row r="24" ht="18.95" customHeight="1" x14ac:dyDescent="0.25"/>
    <row r="25" ht="18.95" customHeight="1" x14ac:dyDescent="0.25"/>
    <row r="26" ht="18.95" customHeight="1" x14ac:dyDescent="0.25"/>
    <row r="27" ht="18.95" customHeight="1" x14ac:dyDescent="0.25"/>
    <row r="28" ht="18.95" customHeight="1" x14ac:dyDescent="0.25"/>
    <row r="29" ht="18.95" customHeight="1" x14ac:dyDescent="0.25"/>
    <row r="30" ht="18.95" customHeight="1" x14ac:dyDescent="0.25"/>
    <row r="31" ht="18.95" customHeight="1" x14ac:dyDescent="0.25"/>
    <row r="32" ht="18.95" customHeight="1" x14ac:dyDescent="0.25"/>
    <row r="33" ht="18.95" customHeight="1" x14ac:dyDescent="0.25"/>
    <row r="34" ht="18.95" customHeight="1" x14ac:dyDescent="0.25"/>
    <row r="35" ht="18.95" customHeight="1" x14ac:dyDescent="0.25"/>
    <row r="36" ht="18.95" customHeight="1" x14ac:dyDescent="0.25"/>
    <row r="37" ht="18.95" customHeight="1" x14ac:dyDescent="0.25"/>
    <row r="38" ht="18.95" customHeight="1" x14ac:dyDescent="0.25"/>
    <row r="39" ht="18.95" customHeight="1" x14ac:dyDescent="0.25"/>
    <row r="40" ht="18.95" customHeight="1" x14ac:dyDescent="0.25"/>
    <row r="41" ht="18.95" customHeight="1" x14ac:dyDescent="0.25"/>
    <row r="42" ht="18.95" customHeight="1" x14ac:dyDescent="0.25"/>
    <row r="43" ht="18.95" customHeight="1" x14ac:dyDescent="0.25"/>
    <row r="44" ht="18.95" customHeight="1" x14ac:dyDescent="0.25"/>
    <row r="45" ht="18.95" customHeight="1" x14ac:dyDescent="0.25"/>
    <row r="46" ht="18.95" customHeight="1" x14ac:dyDescent="0.25"/>
    <row r="47" ht="18.95" customHeight="1" x14ac:dyDescent="0.25"/>
    <row r="48" ht="18.95" customHeight="1" x14ac:dyDescent="0.25"/>
    <row r="49" ht="18.95" customHeight="1" x14ac:dyDescent="0.25"/>
    <row r="50" ht="18.95" customHeight="1" x14ac:dyDescent="0.25"/>
    <row r="51" ht="18.95" customHeight="1" x14ac:dyDescent="0.25"/>
    <row r="52" ht="18.95" customHeight="1" x14ac:dyDescent="0.25"/>
    <row r="53" ht="18.95" customHeight="1" x14ac:dyDescent="0.25"/>
    <row r="54" ht="18.95" customHeight="1" x14ac:dyDescent="0.25"/>
    <row r="55" ht="18.95" customHeight="1" x14ac:dyDescent="0.25"/>
    <row r="56" ht="18.95" customHeight="1" x14ac:dyDescent="0.25"/>
    <row r="57" ht="18.95" customHeight="1" x14ac:dyDescent="0.25"/>
    <row r="58" ht="18.95" customHeight="1" x14ac:dyDescent="0.25"/>
    <row r="59" ht="18.95" customHeight="1" x14ac:dyDescent="0.25"/>
    <row r="60" ht="18.95" customHeight="1" x14ac:dyDescent="0.25"/>
    <row r="61" ht="18.95" customHeight="1" x14ac:dyDescent="0.25"/>
    <row r="62" ht="18.95" customHeight="1" x14ac:dyDescent="0.25"/>
    <row r="63" ht="18.95" customHeight="1" x14ac:dyDescent="0.25"/>
    <row r="64" ht="18.95" customHeight="1" x14ac:dyDescent="0.25"/>
    <row r="65" ht="18.95" customHeight="1" x14ac:dyDescent="0.25"/>
    <row r="66" ht="18.95" customHeight="1" x14ac:dyDescent="0.25"/>
    <row r="67" ht="18.95" customHeight="1" x14ac:dyDescent="0.25"/>
    <row r="68" ht="18.95" customHeight="1" x14ac:dyDescent="0.25"/>
    <row r="69" ht="18.95" customHeight="1" x14ac:dyDescent="0.25"/>
    <row r="70" ht="18.95" customHeight="1" x14ac:dyDescent="0.25"/>
    <row r="71" ht="18.95" customHeight="1" x14ac:dyDescent="0.25"/>
    <row r="72" ht="18.95" customHeight="1" x14ac:dyDescent="0.25"/>
    <row r="73" ht="18.95" customHeight="1" x14ac:dyDescent="0.25"/>
    <row r="74" ht="18.95" customHeight="1" x14ac:dyDescent="0.25"/>
    <row r="75" ht="18.95" customHeight="1" x14ac:dyDescent="0.25"/>
    <row r="76" ht="18.95" customHeight="1" x14ac:dyDescent="0.25"/>
    <row r="77" ht="18.95" customHeight="1" x14ac:dyDescent="0.25"/>
    <row r="78" ht="18.95" customHeight="1" x14ac:dyDescent="0.25"/>
    <row r="79" ht="18.95" customHeight="1" x14ac:dyDescent="0.25"/>
    <row r="80" ht="18.95" customHeight="1" x14ac:dyDescent="0.25"/>
    <row r="81" ht="18.95" customHeight="1" x14ac:dyDescent="0.25"/>
    <row r="82" ht="18.95" customHeight="1" x14ac:dyDescent="0.25"/>
    <row r="83" ht="18.95" customHeight="1" x14ac:dyDescent="0.25"/>
    <row r="84" ht="18.95" customHeight="1" x14ac:dyDescent="0.25"/>
    <row r="85" ht="18.95" customHeight="1" x14ac:dyDescent="0.25"/>
    <row r="86" ht="18.95" customHeight="1" x14ac:dyDescent="0.25"/>
    <row r="87" ht="18.95" customHeight="1" x14ac:dyDescent="0.25"/>
    <row r="88" ht="18.95" customHeight="1" x14ac:dyDescent="0.25"/>
    <row r="89" ht="18.95" customHeight="1" x14ac:dyDescent="0.25"/>
    <row r="90" ht="18.95" customHeight="1" x14ac:dyDescent="0.25"/>
    <row r="91" ht="18.95" customHeight="1" x14ac:dyDescent="0.25"/>
    <row r="92" ht="18.95" customHeight="1" x14ac:dyDescent="0.25"/>
    <row r="93" ht="18.95" customHeight="1" x14ac:dyDescent="0.25"/>
    <row r="94" ht="18.95" customHeight="1" x14ac:dyDescent="0.25"/>
    <row r="95" ht="18.95" customHeight="1" x14ac:dyDescent="0.25"/>
    <row r="96" ht="18.95" customHeight="1" x14ac:dyDescent="0.25"/>
    <row r="97" ht="18.95" customHeight="1" x14ac:dyDescent="0.25"/>
    <row r="98" ht="18.95" customHeight="1" x14ac:dyDescent="0.25"/>
    <row r="99" ht="18.95" customHeight="1" x14ac:dyDescent="0.25"/>
    <row r="100" ht="18.95" customHeight="1" x14ac:dyDescent="0.25"/>
    <row r="101" ht="18.95" customHeight="1" x14ac:dyDescent="0.25"/>
    <row r="102" ht="18.95" customHeight="1" x14ac:dyDescent="0.25"/>
    <row r="103" ht="18.95" customHeight="1" x14ac:dyDescent="0.25"/>
    <row r="104" ht="18.95" customHeight="1" x14ac:dyDescent="0.25"/>
    <row r="105" ht="18.95" customHeight="1" x14ac:dyDescent="0.25"/>
    <row r="106" ht="18.95" customHeight="1" x14ac:dyDescent="0.25"/>
    <row r="107" ht="18.95" customHeight="1" x14ac:dyDescent="0.25"/>
    <row r="108" ht="18.95" customHeight="1" x14ac:dyDescent="0.25"/>
    <row r="109" ht="18.95" customHeight="1" x14ac:dyDescent="0.25"/>
    <row r="110" ht="18.95" customHeight="1" x14ac:dyDescent="0.25"/>
    <row r="111" ht="18.95" customHeight="1" x14ac:dyDescent="0.25"/>
    <row r="112" ht="18.95" customHeight="1" x14ac:dyDescent="0.25"/>
    <row r="113" ht="18.95" customHeight="1" x14ac:dyDescent="0.25"/>
    <row r="114" ht="18.95" customHeight="1" x14ac:dyDescent="0.25"/>
    <row r="115" ht="18.95" customHeight="1" x14ac:dyDescent="0.25"/>
    <row r="116" ht="18.95" customHeight="1" x14ac:dyDescent="0.25"/>
    <row r="117" ht="18.95" customHeight="1" x14ac:dyDescent="0.25"/>
    <row r="118" ht="18.95" customHeight="1" x14ac:dyDescent="0.25"/>
    <row r="119" ht="18.95" customHeight="1" x14ac:dyDescent="0.25"/>
    <row r="120" ht="18.95" customHeight="1" x14ac:dyDescent="0.25"/>
    <row r="121" ht="18.95" customHeight="1" x14ac:dyDescent="0.25"/>
    <row r="122" ht="18.95" customHeight="1" x14ac:dyDescent="0.25"/>
    <row r="123" ht="18.95" customHeight="1" x14ac:dyDescent="0.25"/>
    <row r="124" ht="18.95" customHeight="1" x14ac:dyDescent="0.25"/>
    <row r="125" ht="18.95" customHeight="1" x14ac:dyDescent="0.25"/>
    <row r="126" ht="18.95" customHeight="1" x14ac:dyDescent="0.25"/>
    <row r="127" ht="18.95" customHeight="1" x14ac:dyDescent="0.25"/>
    <row r="128" ht="18.95" customHeight="1" x14ac:dyDescent="0.25"/>
    <row r="129" ht="18.95" customHeight="1" x14ac:dyDescent="0.25"/>
    <row r="130" ht="18.95" customHeight="1" x14ac:dyDescent="0.25"/>
    <row r="131" ht="18.95" customHeight="1" x14ac:dyDescent="0.25"/>
    <row r="132" ht="18.95" customHeight="1" x14ac:dyDescent="0.25"/>
    <row r="133" ht="18.95" customHeight="1" x14ac:dyDescent="0.25"/>
    <row r="134" ht="18.95" customHeight="1" x14ac:dyDescent="0.25"/>
    <row r="135" ht="18.95" customHeight="1" x14ac:dyDescent="0.25"/>
    <row r="136" ht="18.95" customHeight="1" x14ac:dyDescent="0.25"/>
    <row r="137" ht="18.95" customHeight="1" x14ac:dyDescent="0.25"/>
    <row r="138" ht="18.95" customHeight="1" x14ac:dyDescent="0.25"/>
    <row r="139" ht="18.95" customHeight="1" x14ac:dyDescent="0.25"/>
    <row r="140" ht="18.95" customHeight="1" x14ac:dyDescent="0.25"/>
    <row r="141" ht="18.95" customHeight="1" x14ac:dyDescent="0.25"/>
    <row r="142" ht="18.95" customHeight="1" x14ac:dyDescent="0.25"/>
    <row r="143" ht="18.95" customHeight="1" x14ac:dyDescent="0.25"/>
    <row r="144" ht="18.95" customHeight="1" x14ac:dyDescent="0.25"/>
    <row r="145" ht="18.95" customHeight="1" x14ac:dyDescent="0.25"/>
    <row r="146" ht="18.95" customHeight="1" x14ac:dyDescent="0.25"/>
    <row r="147" ht="18.95" customHeight="1" x14ac:dyDescent="0.25"/>
    <row r="148" ht="18.95" customHeight="1" x14ac:dyDescent="0.25"/>
    <row r="149" ht="18.95" customHeight="1" x14ac:dyDescent="0.25"/>
    <row r="150" ht="18.95" customHeight="1" x14ac:dyDescent="0.25"/>
    <row r="151" ht="18.95" customHeight="1" x14ac:dyDescent="0.25"/>
    <row r="152" ht="18.95" customHeight="1" x14ac:dyDescent="0.25"/>
    <row r="153" ht="18.95" customHeight="1" x14ac:dyDescent="0.25"/>
    <row r="154" ht="18.95" customHeight="1" x14ac:dyDescent="0.25"/>
    <row r="155" ht="18.95" customHeight="1" x14ac:dyDescent="0.25"/>
    <row r="156" ht="18.95" customHeight="1" x14ac:dyDescent="0.25"/>
    <row r="157" ht="18.95" customHeight="1" x14ac:dyDescent="0.25"/>
    <row r="158" ht="18.95" customHeight="1" x14ac:dyDescent="0.25"/>
    <row r="159" ht="18.95" customHeight="1" x14ac:dyDescent="0.25"/>
    <row r="160" ht="18.95" customHeight="1" x14ac:dyDescent="0.25"/>
    <row r="161" ht="18.95" customHeight="1" x14ac:dyDescent="0.25"/>
    <row r="162" ht="18.95" customHeight="1" x14ac:dyDescent="0.25"/>
    <row r="163" ht="18.95" customHeight="1" x14ac:dyDescent="0.25"/>
    <row r="164" ht="18.95" customHeight="1" x14ac:dyDescent="0.25"/>
    <row r="165" ht="18.95" customHeight="1" x14ac:dyDescent="0.25"/>
    <row r="166" ht="18.95" customHeight="1" x14ac:dyDescent="0.25"/>
    <row r="167" ht="18.95" customHeight="1" x14ac:dyDescent="0.25"/>
    <row r="168" ht="18.95" customHeight="1" x14ac:dyDescent="0.25"/>
    <row r="169" ht="18.95" customHeight="1" x14ac:dyDescent="0.25"/>
    <row r="170" ht="18.95" customHeight="1" x14ac:dyDescent="0.25"/>
    <row r="171" ht="18.95" customHeight="1" x14ac:dyDescent="0.25"/>
    <row r="172" ht="18.95" customHeight="1" x14ac:dyDescent="0.25"/>
    <row r="173" ht="18.95" customHeight="1" x14ac:dyDescent="0.25"/>
    <row r="174" ht="18.95" customHeight="1" x14ac:dyDescent="0.25"/>
    <row r="175" ht="18.95" customHeight="1" x14ac:dyDescent="0.25"/>
    <row r="176" ht="18.95" customHeight="1" x14ac:dyDescent="0.25"/>
    <row r="177" ht="18.95" customHeight="1" x14ac:dyDescent="0.25"/>
    <row r="178" ht="18.95" customHeight="1" x14ac:dyDescent="0.25"/>
    <row r="179" ht="18.95" customHeight="1" x14ac:dyDescent="0.25"/>
    <row r="180" ht="18.95" customHeight="1" x14ac:dyDescent="0.25"/>
    <row r="181" ht="18.95" customHeight="1" x14ac:dyDescent="0.25"/>
    <row r="182" ht="18.95" customHeight="1" x14ac:dyDescent="0.25"/>
    <row r="183" ht="18.95" customHeight="1" x14ac:dyDescent="0.25"/>
    <row r="184" ht="18.95" customHeight="1" x14ac:dyDescent="0.25"/>
    <row r="185" ht="18.95" customHeight="1" x14ac:dyDescent="0.25"/>
    <row r="186" ht="18.95" customHeight="1" x14ac:dyDescent="0.25"/>
    <row r="187" ht="18.95" customHeight="1" x14ac:dyDescent="0.25"/>
    <row r="188" ht="18.95" customHeight="1" x14ac:dyDescent="0.25"/>
    <row r="189" ht="18.95" customHeight="1" x14ac:dyDescent="0.25"/>
    <row r="190" ht="18.95" customHeight="1" x14ac:dyDescent="0.25"/>
    <row r="191" ht="18.95" customHeight="1" x14ac:dyDescent="0.25"/>
    <row r="192" ht="18.95" customHeight="1" x14ac:dyDescent="0.25"/>
    <row r="193" ht="18.95" customHeight="1" x14ac:dyDescent="0.25"/>
    <row r="194" ht="18.95" customHeight="1" x14ac:dyDescent="0.25"/>
    <row r="195" ht="18.95" customHeight="1" x14ac:dyDescent="0.25"/>
    <row r="196" ht="18.95" customHeight="1" x14ac:dyDescent="0.25"/>
    <row r="197" ht="18.95" customHeight="1" x14ac:dyDescent="0.25"/>
    <row r="198" ht="18.95" customHeight="1" x14ac:dyDescent="0.25"/>
    <row r="199" ht="18.95" customHeight="1" x14ac:dyDescent="0.25"/>
  </sheetData>
  <sheetProtection algorithmName="SHA-512" hashValue="PIcIpyAaaCX4ciePthOiEq8DbBjfgRo5LBwROJqHAim4lVmKkpU14neqvy2srlatVQnIyomk17l48E/nqzR79A==" saltValue="AYd5a8ZVw+POdBR9QnbO+A==" spinCount="100000" sheet="1" objects="1" scenarios="1" selectLockedCells="1"/>
  <mergeCells count="1">
    <mergeCell ref="A1:B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4B183"/>
  </sheetPr>
  <dimension ref="A1:C198"/>
  <sheetViews>
    <sheetView showGridLines="0" workbookViewId="0">
      <selection sqref="A1:C1"/>
    </sheetView>
  </sheetViews>
  <sheetFormatPr baseColWidth="10" defaultColWidth="9.140625" defaultRowHeight="15" x14ac:dyDescent="0.25"/>
  <cols>
    <col min="1" max="1" width="6" customWidth="1"/>
    <col min="2" max="2" width="28" customWidth="1"/>
    <col min="3" max="3" width="95" customWidth="1"/>
  </cols>
  <sheetData>
    <row r="1" spans="1:3" ht="27.95" customHeight="1" x14ac:dyDescent="0.25">
      <c r="A1" s="41" t="s">
        <v>74</v>
      </c>
      <c r="B1" s="72"/>
      <c r="C1" s="73"/>
    </row>
    <row r="2" spans="1:3" ht="18.95" customHeight="1" x14ac:dyDescent="0.25">
      <c r="A2" s="6" t="s">
        <v>19</v>
      </c>
      <c r="B2" s="6" t="s">
        <v>75</v>
      </c>
      <c r="C2" s="6" t="s">
        <v>76</v>
      </c>
    </row>
    <row r="3" spans="1:3" ht="115.9" customHeight="1" x14ac:dyDescent="0.25">
      <c r="A3" s="11" t="s">
        <v>77</v>
      </c>
      <c r="B3" s="4" t="s">
        <v>78</v>
      </c>
      <c r="C3" s="5" t="s">
        <v>99</v>
      </c>
    </row>
    <row r="4" spans="1:3" ht="48.95" customHeight="1" x14ac:dyDescent="0.25">
      <c r="A4" s="11" t="s">
        <v>79</v>
      </c>
      <c r="B4" s="4" t="s">
        <v>80</v>
      </c>
      <c r="C4" s="5" t="s">
        <v>100</v>
      </c>
    </row>
    <row r="5" spans="1:3" ht="100.15" customHeight="1" x14ac:dyDescent="0.25">
      <c r="A5" s="11" t="s">
        <v>81</v>
      </c>
      <c r="B5" s="4" t="s">
        <v>82</v>
      </c>
      <c r="C5" s="5" t="s">
        <v>101</v>
      </c>
    </row>
    <row r="6" spans="1:3" ht="145.15" customHeight="1" x14ac:dyDescent="0.25">
      <c r="A6" s="11" t="s">
        <v>83</v>
      </c>
      <c r="B6" s="4" t="s">
        <v>84</v>
      </c>
      <c r="C6" s="5" t="s">
        <v>102</v>
      </c>
    </row>
    <row r="7" spans="1:3" ht="244.9" customHeight="1" x14ac:dyDescent="0.25">
      <c r="A7" s="11" t="s">
        <v>85</v>
      </c>
      <c r="B7" s="4" t="s">
        <v>86</v>
      </c>
      <c r="C7" s="5" t="s">
        <v>103</v>
      </c>
    </row>
    <row r="8" spans="1:3" ht="160.15" customHeight="1" x14ac:dyDescent="0.25">
      <c r="A8" s="11" t="s">
        <v>87</v>
      </c>
      <c r="B8" s="4" t="s">
        <v>88</v>
      </c>
      <c r="C8" s="5" t="s">
        <v>104</v>
      </c>
    </row>
    <row r="9" spans="1:3" ht="165" customHeight="1" x14ac:dyDescent="0.25">
      <c r="A9" s="11" t="s">
        <v>89</v>
      </c>
      <c r="B9" s="4" t="s">
        <v>90</v>
      </c>
      <c r="C9" s="5" t="s">
        <v>105</v>
      </c>
    </row>
    <row r="10" spans="1:3" ht="139.9" customHeight="1" x14ac:dyDescent="0.25">
      <c r="A10" s="11" t="s">
        <v>91</v>
      </c>
      <c r="B10" s="4" t="s">
        <v>92</v>
      </c>
      <c r="C10" s="5" t="s">
        <v>1</v>
      </c>
    </row>
    <row r="11" spans="1:3" ht="289.89999999999998" customHeight="1" x14ac:dyDescent="0.25">
      <c r="A11" s="11">
        <v>9</v>
      </c>
      <c r="B11" s="4" t="s">
        <v>93</v>
      </c>
      <c r="C11" s="5" t="s">
        <v>94</v>
      </c>
    </row>
    <row r="12" spans="1:3" ht="18.95" customHeight="1" x14ac:dyDescent="0.25"/>
    <row r="13" spans="1:3" ht="18.95" customHeight="1" x14ac:dyDescent="0.25"/>
    <row r="14" spans="1:3" ht="18.95" customHeight="1" x14ac:dyDescent="0.25"/>
    <row r="15" spans="1:3" ht="18.95" customHeight="1" x14ac:dyDescent="0.25"/>
    <row r="16" spans="1:3" ht="18.95" customHeight="1" x14ac:dyDescent="0.25"/>
    <row r="17" ht="18.95" customHeight="1" x14ac:dyDescent="0.25"/>
    <row r="18" ht="18.95" customHeight="1" x14ac:dyDescent="0.25"/>
    <row r="19" ht="18.95" customHeight="1" x14ac:dyDescent="0.25"/>
    <row r="20" ht="18.95" customHeight="1" x14ac:dyDescent="0.25"/>
    <row r="21" ht="18.95" customHeight="1" x14ac:dyDescent="0.25"/>
    <row r="22" ht="18.95" customHeight="1" x14ac:dyDescent="0.25"/>
    <row r="23" ht="18.95" customHeight="1" x14ac:dyDescent="0.25"/>
    <row r="24" ht="18.95" customHeight="1" x14ac:dyDescent="0.25"/>
    <row r="25" ht="18.95" customHeight="1" x14ac:dyDescent="0.25"/>
    <row r="26" ht="18.95" customHeight="1" x14ac:dyDescent="0.25"/>
    <row r="27" ht="18.95" customHeight="1" x14ac:dyDescent="0.25"/>
    <row r="28" ht="18.95" customHeight="1" x14ac:dyDescent="0.25"/>
    <row r="29" ht="18.95" customHeight="1" x14ac:dyDescent="0.25"/>
    <row r="30" ht="18.95" customHeight="1" x14ac:dyDescent="0.25"/>
    <row r="31" ht="18.95" customHeight="1" x14ac:dyDescent="0.25"/>
    <row r="32" ht="18.95" customHeight="1" x14ac:dyDescent="0.25"/>
    <row r="33" ht="18.95" customHeight="1" x14ac:dyDescent="0.25"/>
    <row r="34" ht="18.95" customHeight="1" x14ac:dyDescent="0.25"/>
    <row r="35" ht="18.95" customHeight="1" x14ac:dyDescent="0.25"/>
    <row r="36" ht="18.95" customHeight="1" x14ac:dyDescent="0.25"/>
    <row r="37" ht="18.95" customHeight="1" x14ac:dyDescent="0.25"/>
    <row r="38" ht="18.95" customHeight="1" x14ac:dyDescent="0.25"/>
    <row r="39" ht="18.95" customHeight="1" x14ac:dyDescent="0.25"/>
    <row r="40" ht="18.95" customHeight="1" x14ac:dyDescent="0.25"/>
    <row r="41" ht="18.95" customHeight="1" x14ac:dyDescent="0.25"/>
    <row r="42" ht="18.95" customHeight="1" x14ac:dyDescent="0.25"/>
    <row r="43" ht="18.95" customHeight="1" x14ac:dyDescent="0.25"/>
    <row r="44" ht="18.95" customHeight="1" x14ac:dyDescent="0.25"/>
    <row r="45" ht="18.95" customHeight="1" x14ac:dyDescent="0.25"/>
    <row r="46" ht="18.95" customHeight="1" x14ac:dyDescent="0.25"/>
    <row r="47" ht="18.95" customHeight="1" x14ac:dyDescent="0.25"/>
    <row r="48" ht="18.95" customHeight="1" x14ac:dyDescent="0.25"/>
    <row r="49" ht="18.95" customHeight="1" x14ac:dyDescent="0.25"/>
    <row r="50" ht="18.95" customHeight="1" x14ac:dyDescent="0.25"/>
    <row r="51" ht="18.95" customHeight="1" x14ac:dyDescent="0.25"/>
    <row r="52" ht="18.95" customHeight="1" x14ac:dyDescent="0.25"/>
    <row r="53" ht="18.95" customHeight="1" x14ac:dyDescent="0.25"/>
    <row r="54" ht="18.95" customHeight="1" x14ac:dyDescent="0.25"/>
    <row r="55" ht="18.95" customHeight="1" x14ac:dyDescent="0.25"/>
    <row r="56" ht="18.95" customHeight="1" x14ac:dyDescent="0.25"/>
    <row r="57" ht="18.95" customHeight="1" x14ac:dyDescent="0.25"/>
    <row r="58" ht="18.95" customHeight="1" x14ac:dyDescent="0.25"/>
    <row r="59" ht="18.95" customHeight="1" x14ac:dyDescent="0.25"/>
    <row r="60" ht="18.95" customHeight="1" x14ac:dyDescent="0.25"/>
    <row r="61" ht="18.95" customHeight="1" x14ac:dyDescent="0.25"/>
    <row r="62" ht="18.95" customHeight="1" x14ac:dyDescent="0.25"/>
    <row r="63" ht="18.95" customHeight="1" x14ac:dyDescent="0.25"/>
    <row r="64" ht="18.95" customHeight="1" x14ac:dyDescent="0.25"/>
    <row r="65" ht="18.95" customHeight="1" x14ac:dyDescent="0.25"/>
    <row r="66" ht="18.95" customHeight="1" x14ac:dyDescent="0.25"/>
    <row r="67" ht="18.95" customHeight="1" x14ac:dyDescent="0.25"/>
    <row r="68" ht="18.95" customHeight="1" x14ac:dyDescent="0.25"/>
    <row r="69" ht="18.95" customHeight="1" x14ac:dyDescent="0.25"/>
    <row r="70" ht="18.95" customHeight="1" x14ac:dyDescent="0.25"/>
    <row r="71" ht="18.95" customHeight="1" x14ac:dyDescent="0.25"/>
    <row r="72" ht="18.95" customHeight="1" x14ac:dyDescent="0.25"/>
    <row r="73" ht="18.95" customHeight="1" x14ac:dyDescent="0.25"/>
    <row r="74" ht="18.95" customHeight="1" x14ac:dyDescent="0.25"/>
    <row r="75" ht="18.95" customHeight="1" x14ac:dyDescent="0.25"/>
    <row r="76" ht="18.95" customHeight="1" x14ac:dyDescent="0.25"/>
    <row r="77" ht="18.95" customHeight="1" x14ac:dyDescent="0.25"/>
    <row r="78" ht="18.95" customHeight="1" x14ac:dyDescent="0.25"/>
    <row r="79" ht="18.95" customHeight="1" x14ac:dyDescent="0.25"/>
    <row r="80" ht="18.95" customHeight="1" x14ac:dyDescent="0.25"/>
    <row r="81" ht="18.95" customHeight="1" x14ac:dyDescent="0.25"/>
    <row r="82" ht="18.95" customHeight="1" x14ac:dyDescent="0.25"/>
    <row r="83" ht="18.95" customHeight="1" x14ac:dyDescent="0.25"/>
    <row r="84" ht="18.95" customHeight="1" x14ac:dyDescent="0.25"/>
    <row r="85" ht="18.95" customHeight="1" x14ac:dyDescent="0.25"/>
    <row r="86" ht="18.95" customHeight="1" x14ac:dyDescent="0.25"/>
    <row r="87" ht="18.95" customHeight="1" x14ac:dyDescent="0.25"/>
    <row r="88" ht="18.95" customHeight="1" x14ac:dyDescent="0.25"/>
    <row r="89" ht="18.95" customHeight="1" x14ac:dyDescent="0.25"/>
    <row r="90" ht="18.95" customHeight="1" x14ac:dyDescent="0.25"/>
    <row r="91" ht="18.95" customHeight="1" x14ac:dyDescent="0.25"/>
    <row r="92" ht="18.95" customHeight="1" x14ac:dyDescent="0.25"/>
    <row r="93" ht="18.95" customHeight="1" x14ac:dyDescent="0.25"/>
    <row r="94" ht="18.95" customHeight="1" x14ac:dyDescent="0.25"/>
    <row r="95" ht="18.95" customHeight="1" x14ac:dyDescent="0.25"/>
    <row r="96" ht="18.95" customHeight="1" x14ac:dyDescent="0.25"/>
    <row r="97" ht="18.95" customHeight="1" x14ac:dyDescent="0.25"/>
    <row r="98" ht="18.95" customHeight="1" x14ac:dyDescent="0.25"/>
    <row r="99" ht="18.95" customHeight="1" x14ac:dyDescent="0.25"/>
    <row r="100" ht="18.95" customHeight="1" x14ac:dyDescent="0.25"/>
    <row r="101" ht="18.95" customHeight="1" x14ac:dyDescent="0.25"/>
    <row r="102" ht="18.95" customHeight="1" x14ac:dyDescent="0.25"/>
    <row r="103" ht="18.95" customHeight="1" x14ac:dyDescent="0.25"/>
    <row r="104" ht="18.95" customHeight="1" x14ac:dyDescent="0.25"/>
    <row r="105" ht="18.95" customHeight="1" x14ac:dyDescent="0.25"/>
    <row r="106" ht="18.95" customHeight="1" x14ac:dyDescent="0.25"/>
    <row r="107" ht="18.95" customHeight="1" x14ac:dyDescent="0.25"/>
    <row r="108" ht="18.95" customHeight="1" x14ac:dyDescent="0.25"/>
    <row r="109" ht="18.95" customHeight="1" x14ac:dyDescent="0.25"/>
    <row r="110" ht="18.95" customHeight="1" x14ac:dyDescent="0.25"/>
    <row r="111" ht="18.95" customHeight="1" x14ac:dyDescent="0.25"/>
    <row r="112" ht="18.95" customHeight="1" x14ac:dyDescent="0.25"/>
    <row r="113" ht="18.95" customHeight="1" x14ac:dyDescent="0.25"/>
    <row r="114" ht="18.95" customHeight="1" x14ac:dyDescent="0.25"/>
    <row r="115" ht="18.95" customHeight="1" x14ac:dyDescent="0.25"/>
    <row r="116" ht="18.95" customHeight="1" x14ac:dyDescent="0.25"/>
    <row r="117" ht="18.95" customHeight="1" x14ac:dyDescent="0.25"/>
    <row r="118" ht="18.95" customHeight="1" x14ac:dyDescent="0.25"/>
    <row r="119" ht="18.95" customHeight="1" x14ac:dyDescent="0.25"/>
    <row r="120" ht="18.95" customHeight="1" x14ac:dyDescent="0.25"/>
    <row r="121" ht="18.95" customHeight="1" x14ac:dyDescent="0.25"/>
    <row r="122" ht="18.95" customHeight="1" x14ac:dyDescent="0.25"/>
    <row r="123" ht="18.95" customHeight="1" x14ac:dyDescent="0.25"/>
    <row r="124" ht="18.95" customHeight="1" x14ac:dyDescent="0.25"/>
    <row r="125" ht="18.95" customHeight="1" x14ac:dyDescent="0.25"/>
    <row r="126" ht="18.95" customHeight="1" x14ac:dyDescent="0.25"/>
    <row r="127" ht="18.95" customHeight="1" x14ac:dyDescent="0.25"/>
    <row r="128" ht="18.95" customHeight="1" x14ac:dyDescent="0.25"/>
    <row r="129" ht="18.95" customHeight="1" x14ac:dyDescent="0.25"/>
    <row r="130" ht="18.95" customHeight="1" x14ac:dyDescent="0.25"/>
    <row r="131" ht="18.95" customHeight="1" x14ac:dyDescent="0.25"/>
    <row r="132" ht="18.95" customHeight="1" x14ac:dyDescent="0.25"/>
    <row r="133" ht="18.95" customHeight="1" x14ac:dyDescent="0.25"/>
    <row r="134" ht="18.95" customHeight="1" x14ac:dyDescent="0.25"/>
    <row r="135" ht="18.95" customHeight="1" x14ac:dyDescent="0.25"/>
    <row r="136" ht="18.95" customHeight="1" x14ac:dyDescent="0.25"/>
    <row r="137" ht="18.95" customHeight="1" x14ac:dyDescent="0.25"/>
    <row r="138" ht="18.95" customHeight="1" x14ac:dyDescent="0.25"/>
    <row r="139" ht="18.95" customHeight="1" x14ac:dyDescent="0.25"/>
    <row r="140" ht="18.95" customHeight="1" x14ac:dyDescent="0.25"/>
    <row r="141" ht="18.95" customHeight="1" x14ac:dyDescent="0.25"/>
    <row r="142" ht="18.95" customHeight="1" x14ac:dyDescent="0.25"/>
    <row r="143" ht="18.95" customHeight="1" x14ac:dyDescent="0.25"/>
    <row r="144" ht="18.95" customHeight="1" x14ac:dyDescent="0.25"/>
    <row r="145" ht="18.95" customHeight="1" x14ac:dyDescent="0.25"/>
    <row r="146" ht="18.95" customHeight="1" x14ac:dyDescent="0.25"/>
    <row r="147" ht="18.95" customHeight="1" x14ac:dyDescent="0.25"/>
    <row r="148" ht="18.95" customHeight="1" x14ac:dyDescent="0.25"/>
    <row r="149" ht="18.95" customHeight="1" x14ac:dyDescent="0.25"/>
    <row r="150" ht="18.95" customHeight="1" x14ac:dyDescent="0.25"/>
    <row r="151" ht="18.95" customHeight="1" x14ac:dyDescent="0.25"/>
    <row r="152" ht="18.95" customHeight="1" x14ac:dyDescent="0.25"/>
    <row r="153" ht="18.95" customHeight="1" x14ac:dyDescent="0.25"/>
    <row r="154" ht="18.95" customHeight="1" x14ac:dyDescent="0.25"/>
    <row r="155" ht="18.95" customHeight="1" x14ac:dyDescent="0.25"/>
    <row r="156" ht="18.95" customHeight="1" x14ac:dyDescent="0.25"/>
    <row r="157" ht="18.95" customHeight="1" x14ac:dyDescent="0.25"/>
    <row r="158" ht="18.95" customHeight="1" x14ac:dyDescent="0.25"/>
    <row r="159" ht="18.95" customHeight="1" x14ac:dyDescent="0.25"/>
    <row r="160" ht="18.95" customHeight="1" x14ac:dyDescent="0.25"/>
    <row r="161" ht="18.95" customHeight="1" x14ac:dyDescent="0.25"/>
    <row r="162" ht="18.95" customHeight="1" x14ac:dyDescent="0.25"/>
    <row r="163" ht="18.95" customHeight="1" x14ac:dyDescent="0.25"/>
    <row r="164" ht="18.95" customHeight="1" x14ac:dyDescent="0.25"/>
    <row r="165" ht="18.95" customHeight="1" x14ac:dyDescent="0.25"/>
    <row r="166" ht="18.95" customHeight="1" x14ac:dyDescent="0.25"/>
    <row r="167" ht="18.95" customHeight="1" x14ac:dyDescent="0.25"/>
    <row r="168" ht="18.95" customHeight="1" x14ac:dyDescent="0.25"/>
    <row r="169" ht="18.95" customHeight="1" x14ac:dyDescent="0.25"/>
    <row r="170" ht="18.95" customHeight="1" x14ac:dyDescent="0.25"/>
    <row r="171" ht="18.95" customHeight="1" x14ac:dyDescent="0.25"/>
    <row r="172" ht="18.95" customHeight="1" x14ac:dyDescent="0.25"/>
    <row r="173" ht="18.95" customHeight="1" x14ac:dyDescent="0.25"/>
    <row r="174" ht="18.95" customHeight="1" x14ac:dyDescent="0.25"/>
    <row r="175" ht="18.95" customHeight="1" x14ac:dyDescent="0.25"/>
    <row r="176" ht="18.95" customHeight="1" x14ac:dyDescent="0.25"/>
    <row r="177" ht="18.95" customHeight="1" x14ac:dyDescent="0.25"/>
    <row r="178" ht="18.95" customHeight="1" x14ac:dyDescent="0.25"/>
    <row r="179" ht="18.95" customHeight="1" x14ac:dyDescent="0.25"/>
    <row r="180" ht="18.95" customHeight="1" x14ac:dyDescent="0.25"/>
    <row r="181" ht="18.95" customHeight="1" x14ac:dyDescent="0.25"/>
    <row r="182" ht="18.95" customHeight="1" x14ac:dyDescent="0.25"/>
    <row r="183" ht="18.95" customHeight="1" x14ac:dyDescent="0.25"/>
    <row r="184" ht="18.95" customHeight="1" x14ac:dyDescent="0.25"/>
    <row r="185" ht="18.95" customHeight="1" x14ac:dyDescent="0.25"/>
    <row r="186" ht="18.95" customHeight="1" x14ac:dyDescent="0.25"/>
    <row r="187" ht="18.95" customHeight="1" x14ac:dyDescent="0.25"/>
    <row r="188" ht="18.95" customHeight="1" x14ac:dyDescent="0.25"/>
    <row r="189" ht="18.95" customHeight="1" x14ac:dyDescent="0.25"/>
    <row r="190" ht="18.95" customHeight="1" x14ac:dyDescent="0.25"/>
    <row r="191" ht="18.95" customHeight="1" x14ac:dyDescent="0.25"/>
    <row r="192" ht="18.95" customHeight="1" x14ac:dyDescent="0.25"/>
    <row r="193" ht="18.95" customHeight="1" x14ac:dyDescent="0.25"/>
    <row r="194" ht="18.95" customHeight="1" x14ac:dyDescent="0.25"/>
    <row r="195" ht="18.95" customHeight="1" x14ac:dyDescent="0.25"/>
    <row r="196" ht="18.95" customHeight="1" x14ac:dyDescent="0.25"/>
    <row r="197" ht="18.95" customHeight="1" x14ac:dyDescent="0.25"/>
    <row r="198" ht="18.95" customHeight="1" x14ac:dyDescent="0.25"/>
  </sheetData>
  <sheetProtection algorithmName="SHA-512" hashValue="xEHwJVNW3BetP/qRJQBjTc/PoC5HIqw+jkB+EYCXVhi9/oIi723nZWUAslwGUuNTxxn3rAeDflVHFjBMMtUQ3g==" saltValue="XQhVlxw+9VqrvjySm8vfZA==" spinCount="100000" sheet="1" objects="1" scenarios="1"/>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Datos_generales</vt:lpstr>
      <vt:lpstr>A_Ejercicios</vt:lpstr>
      <vt:lpstr>B_Experiencia</vt:lpstr>
      <vt:lpstr>C_Formacion</vt:lpstr>
      <vt:lpstr>D_Titulaciones</vt:lpstr>
      <vt:lpstr>Resultado</vt:lpstr>
      <vt:lpstr>Parametros</vt:lpstr>
      <vt:lpstr>Instrucciones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Araceli Cano San Segundo</cp:lastModifiedBy>
  <dcterms:created xsi:type="dcterms:W3CDTF">2026-10-18T10:06:48Z</dcterms:created>
  <dcterms:modified xsi:type="dcterms:W3CDTF">2026-10-21T08:30:05Z</dcterms:modified>
</cp:coreProperties>
</file>