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Unidades compartidas\SECCIÓN PTGAS\BOLSAS\CONVOCATORIAS\2026\TGM Relaciones Internacionales\"/>
    </mc:Choice>
  </mc:AlternateContent>
  <xr:revisionPtr revIDLastSave="0" documentId="8_{CC95DD6D-F5D2-4F5F-9D3C-948ECFA0346B}" xr6:coauthVersionLast="36" xr6:coauthVersionMax="36" xr10:uidLastSave="{00000000-0000-0000-0000-000000000000}"/>
  <bookViews>
    <workbookView xWindow="0" yWindow="0" windowWidth="28800" windowHeight="12225" firstSheet="1" activeTab="4" xr2:uid="{00000000-000D-0000-FFFF-FFFF00000000}"/>
  </bookViews>
  <sheets>
    <sheet name="Datos_generales" sheetId="1" r:id="rId1"/>
    <sheet name="A_Ejercicios" sheetId="2" r:id="rId2"/>
    <sheet name="B_Experiencia" sheetId="3" r:id="rId3"/>
    <sheet name="C_Formacion" sheetId="4" r:id="rId4"/>
    <sheet name="D_Titulaciones" sheetId="5" r:id="rId5"/>
    <sheet name="Resultado" sheetId="6" r:id="rId6"/>
    <sheet name="Parametros" sheetId="7" r:id="rId7"/>
    <sheet name="Instrucciones" sheetId="8" r:id="rId8"/>
  </sheets>
  <calcPr calcId="191029"/>
</workbook>
</file>

<file path=xl/calcChain.xml><?xml version="1.0" encoding="utf-8"?>
<calcChain xmlns="http://schemas.openxmlformats.org/spreadsheetml/2006/main">
  <c r="B7" i="6" l="1"/>
  <c r="B6" i="6"/>
  <c r="B5" i="6"/>
  <c r="B4" i="6"/>
  <c r="B3" i="6"/>
  <c r="F10" i="5"/>
  <c r="F9" i="5"/>
  <c r="F8" i="5"/>
  <c r="F7" i="5"/>
  <c r="F6" i="5"/>
  <c r="F12" i="5" s="1"/>
  <c r="F13" i="5" s="1"/>
  <c r="C14" i="6" s="1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47" i="4" s="1"/>
  <c r="F48" i="4" s="1"/>
  <c r="C13" i="6" s="1"/>
  <c r="G45" i="3"/>
  <c r="F45" i="3"/>
  <c r="G44" i="3"/>
  <c r="F44" i="3"/>
  <c r="G43" i="3"/>
  <c r="F43" i="3"/>
  <c r="F42" i="3"/>
  <c r="G42" i="3" s="1"/>
  <c r="F41" i="3"/>
  <c r="G41" i="3" s="1"/>
  <c r="G40" i="3"/>
  <c r="F40" i="3"/>
  <c r="G39" i="3"/>
  <c r="F39" i="3"/>
  <c r="G38" i="3"/>
  <c r="F38" i="3"/>
  <c r="G37" i="3"/>
  <c r="F37" i="3"/>
  <c r="F36" i="3"/>
  <c r="G36" i="3" s="1"/>
  <c r="F35" i="3"/>
  <c r="G35" i="3" s="1"/>
  <c r="G34" i="3"/>
  <c r="F34" i="3"/>
  <c r="G33" i="3"/>
  <c r="F33" i="3"/>
  <c r="G32" i="3"/>
  <c r="F32" i="3"/>
  <c r="G31" i="3"/>
  <c r="F31" i="3"/>
  <c r="F30" i="3"/>
  <c r="G30" i="3" s="1"/>
  <c r="F29" i="3"/>
  <c r="G29" i="3" s="1"/>
  <c r="G28" i="3"/>
  <c r="F28" i="3"/>
  <c r="G27" i="3"/>
  <c r="F27" i="3"/>
  <c r="G26" i="3"/>
  <c r="F26" i="3"/>
  <c r="G25" i="3"/>
  <c r="F25" i="3"/>
  <c r="F24" i="3"/>
  <c r="G24" i="3" s="1"/>
  <c r="F23" i="3"/>
  <c r="G23" i="3" s="1"/>
  <c r="G22" i="3"/>
  <c r="F22" i="3"/>
  <c r="G21" i="3"/>
  <c r="F21" i="3"/>
  <c r="G20" i="3"/>
  <c r="F20" i="3"/>
  <c r="G19" i="3"/>
  <c r="F19" i="3"/>
  <c r="F18" i="3"/>
  <c r="G18" i="3" s="1"/>
  <c r="F17" i="3"/>
  <c r="G17" i="3" s="1"/>
  <c r="G16" i="3"/>
  <c r="F16" i="3"/>
  <c r="G15" i="3"/>
  <c r="F15" i="3"/>
  <c r="G14" i="3"/>
  <c r="F14" i="3"/>
  <c r="G13" i="3"/>
  <c r="F13" i="3"/>
  <c r="F12" i="3"/>
  <c r="G12" i="3" s="1"/>
  <c r="F11" i="3"/>
  <c r="G11" i="3" s="1"/>
  <c r="G10" i="3"/>
  <c r="F10" i="3"/>
  <c r="G9" i="3"/>
  <c r="F9" i="3"/>
  <c r="G8" i="3"/>
  <c r="F8" i="3"/>
  <c r="G7" i="3"/>
  <c r="F7" i="3"/>
  <c r="F6" i="3"/>
  <c r="G6" i="3" s="1"/>
  <c r="G47" i="3" s="1"/>
  <c r="G48" i="3" s="1"/>
  <c r="C12" i="6" s="1"/>
  <c r="F25" i="2"/>
  <c r="E25" i="2"/>
  <c r="F24" i="2"/>
  <c r="E24" i="2"/>
  <c r="E23" i="2"/>
  <c r="F23" i="2" s="1"/>
  <c r="F22" i="2"/>
  <c r="E22" i="2"/>
  <c r="E21" i="2"/>
  <c r="F21" i="2" s="1"/>
  <c r="E20" i="2"/>
  <c r="F20" i="2" s="1"/>
  <c r="F19" i="2"/>
  <c r="E19" i="2"/>
  <c r="F18" i="2"/>
  <c r="E18" i="2"/>
  <c r="E17" i="2"/>
  <c r="F17" i="2" s="1"/>
  <c r="F16" i="2"/>
  <c r="E16" i="2"/>
  <c r="E15" i="2"/>
  <c r="F15" i="2" s="1"/>
  <c r="E14" i="2"/>
  <c r="F14" i="2" s="1"/>
  <c r="F13" i="2"/>
  <c r="E13" i="2"/>
  <c r="F12" i="2"/>
  <c r="E12" i="2"/>
  <c r="E11" i="2"/>
  <c r="F11" i="2" s="1"/>
  <c r="F10" i="2"/>
  <c r="E10" i="2"/>
  <c r="E9" i="2"/>
  <c r="F9" i="2" s="1"/>
  <c r="E8" i="2"/>
  <c r="F8" i="2" s="1"/>
  <c r="E7" i="2"/>
  <c r="F7" i="2" s="1"/>
  <c r="F6" i="2"/>
  <c r="E6" i="2"/>
  <c r="F5" i="1"/>
  <c r="F27" i="2" l="1"/>
  <c r="F28" i="2" s="1"/>
  <c r="C11" i="6" s="1"/>
  <c r="C16" i="6" s="1"/>
</calcChain>
</file>

<file path=xl/sharedStrings.xml><?xml version="1.0" encoding="utf-8"?>
<sst xmlns="http://schemas.openxmlformats.org/spreadsheetml/2006/main" count="112" uniqueCount="96">
  <si>
    <t>AUTOBAREMACIÓN INDIVIDUAL - BOLSA DE EMPLEO ULE</t>
  </si>
  <si>
    <t>Nombre y apellidos</t>
  </si>
  <si>
    <t>DNI/NIF</t>
  </si>
  <si>
    <t>Escala / categoría</t>
  </si>
  <si>
    <t>Campus</t>
  </si>
  <si>
    <t>Fecha fin solicitudes</t>
  </si>
  <si>
    <t>Fecha mínima computable</t>
  </si>
  <si>
    <t>Rellene únicamente las celdas amarillas. Cada apartado del baremo se encuentra en una hoja independiente del libro.</t>
  </si>
  <si>
    <t>Acceso rápido a apartados</t>
  </si>
  <si>
    <t>a) Ejercicios eliminatorios</t>
  </si>
  <si>
    <t>b) Experiencia específica</t>
  </si>
  <si>
    <t>c) Formación específica</t>
  </si>
  <si>
    <t>d) Titulaciones académicas</t>
  </si>
  <si>
    <t>Resultado / resumen</t>
  </si>
  <si>
    <t>a) EJERCICIOS ELIMINATORIOS SUPERADOS</t>
  </si>
  <si>
    <t>Computan únicamente los ejercicios eliminatorios superados en los 5 años anteriores a la fecha fin de presentación de solicitudes. Puntuación máxima del apartado: 30 puntos.</t>
  </si>
  <si>
    <t>Nº</t>
  </si>
  <si>
    <t>Fecha ejercicio / proceso</t>
  </si>
  <si>
    <t>Administración</t>
  </si>
  <si>
    <t>Nota obtenida
(base 10)</t>
  </si>
  <si>
    <t>Computa
por plazo</t>
  </si>
  <si>
    <t>Puntuación</t>
  </si>
  <si>
    <t>Convocatoria / proceso selectivo</t>
  </si>
  <si>
    <t>Subtotal antes de tope</t>
  </si>
  <si>
    <t>Puntuación apartado a) - máximo 30</t>
  </si>
  <si>
    <t>b) EXPERIENCIA ESPECÍFICA</t>
  </si>
  <si>
    <t>Experiencia específica en la ULE u otras Administraciones Públicas. Las jornadas inferiores al 50% no computan; las iguales o superiores al 50% computan como jornada completa. Máximo: 50 puntos.</t>
  </si>
  <si>
    <t>Fecha inicio</t>
  </si>
  <si>
    <t>Fecha fin</t>
  </si>
  <si>
    <t>Jornada</t>
  </si>
  <si>
    <t>Días
computables</t>
  </si>
  <si>
    <t>Puntuación apartado b) - máximo 50</t>
  </si>
  <si>
    <t>c) FORMACIÓN ESPECÍFICA</t>
  </si>
  <si>
    <t>Formación específica relacionada directamente con las funciones de la plaza. Aprovechamiento: 0,04 puntos/hora. Asistencia: 0,02 puntos/hora. Máximo: 10 puntos.</t>
  </si>
  <si>
    <t>Curso / acción formativa</t>
  </si>
  <si>
    <t>Tipo</t>
  </si>
  <si>
    <t>Horas</t>
  </si>
  <si>
    <t>Puntuación apartado c) - máximo 10</t>
  </si>
  <si>
    <t>d) TITULACIONES ACADÉMICAS</t>
  </si>
  <si>
    <t>Titulaciones académicas relacionadas con las funciones del puesto. Igual nivel MECES: 5 puntos. Nivel superior: 10 puntos. Máximo: 10 puntos.</t>
  </si>
  <si>
    <t>Titulación</t>
  </si>
  <si>
    <t>Relacionada</t>
  </si>
  <si>
    <t>Nivel MECES</t>
  </si>
  <si>
    <t>Puntuación apartado d) - máximo 10</t>
  </si>
  <si>
    <t>Nota: las titulaciones sin nivel MECES no se valoran, salvo el ciclo de grado medio de formación profesional o formación profesional equivalente, que a estos exclusivos efectos se considera equivalente al nivel 0 del MECES teórico.</t>
  </si>
  <si>
    <t>RESULTADO DE LA AUTOBAREMACIÓN</t>
  </si>
  <si>
    <t>RESUMEN DE PUNTUACIÓN</t>
  </si>
  <si>
    <t>Apartado a) Ejercicios eliminatorios</t>
  </si>
  <si>
    <t>Apartado b) Experiencia específica</t>
  </si>
  <si>
    <t>Apartado c) Formación específica</t>
  </si>
  <si>
    <t>Apartado d) Titulaciones académicas</t>
  </si>
  <si>
    <t>TOTAL AUTOBAREMACIÓN</t>
  </si>
  <si>
    <t>El resultado se calcula automáticamente a partir de los datos introducidos en las hojas de los apartados a), b), c) y d). Las celdas de cálculo están protegidas y ocultas.</t>
  </si>
  <si>
    <t>PARÁMETROS DEL BAREMO</t>
  </si>
  <si>
    <t>Parámetro</t>
  </si>
  <si>
    <t>Valor</t>
  </si>
  <si>
    <t>Máximo ejercicios eliminatorios</t>
  </si>
  <si>
    <t>Máximo experiencia específica</t>
  </si>
  <si>
    <t>Reducción ejercicios en otra Administración Pública</t>
  </si>
  <si>
    <t>Puntos por día experiencia ULE</t>
  </si>
  <si>
    <t>Reducción experiencia en otra Administración Pública</t>
  </si>
  <si>
    <t>Puntos por hora formación de aprovechamiento</t>
  </si>
  <si>
    <t>Puntos por hora formación de asistencia</t>
  </si>
  <si>
    <t>Máximo formación específica</t>
  </si>
  <si>
    <t>Puntos por titulación igual nivel MECES</t>
  </si>
  <si>
    <t>Puntos por titulación nivel MECES superior</t>
  </si>
  <si>
    <t>Máximo titulaciones académicas</t>
  </si>
  <si>
    <t>INSTRUCCIONES DE USO</t>
  </si>
  <si>
    <t>Apartado</t>
  </si>
  <si>
    <t>Instrucción</t>
  </si>
  <si>
    <t>1</t>
  </si>
  <si>
    <t>Datos generales</t>
  </si>
  <si>
    <t>Introduzca una sola vez los datos del candidato en la hoja Datos_generales. En B5 seleccione el campus: León, Ponferrada o Ambos. En D5 introduzca la fecha fin de presentación de solicitudes.</t>
  </si>
  <si>
    <t>2</t>
  </si>
  <si>
    <t>Estructura del libro</t>
  </si>
  <si>
    <t>Cada apartado del baremo se encuentra en una hoja independiente: A_Ejercicios, B_Experiencia, C_Formacion y D_Titulaciones. La hoja Resultado resume la puntuación total.</t>
  </si>
  <si>
    <t>3</t>
  </si>
  <si>
    <t>Celdas editables</t>
  </si>
  <si>
    <t>Rellene únicamente las celdas amarillas. Pueden editarse sin desproteger la hoja.</t>
  </si>
  <si>
    <t>4</t>
  </si>
  <si>
    <t>Fórmulas protegidas</t>
  </si>
  <si>
    <t>Las celdas azules contienen fórmulas. Están bloqueadas y las fórmulas permanecen ocultas mientras la hoja esté protegida.</t>
  </si>
  <si>
    <t>5</t>
  </si>
  <si>
    <t>Apartado a)</t>
  </si>
  <si>
    <t>Introduzca en A_Ejercicios únicamente los datos de cada ejercicio: fecha del ejercicio/proceso, Administración, nota sobre base 10 y convocatoria/proceso selectivo. La fecha fin de presentación de solicitudes se cumplimenta solo en Datos_generales!D5; con ella la hoja determina automáticamente si el ejercicio computa dentro de los 5 años anteriores.</t>
  </si>
  <si>
    <t>6</t>
  </si>
  <si>
    <t>Apartado b)</t>
  </si>
  <si>
    <t>Dispone de 40 líneas. Introduzca fechas, Administración y jornada. Las jornadas inferiores al 50% computan 0 días; las iguales o superiores al 50% computan como completas.</t>
  </si>
  <si>
    <t>7</t>
  </si>
  <si>
    <t>Apartado c)</t>
  </si>
  <si>
    <t>Dispone de 40 líneas. Introduzca curso/acción formativa, tipo y horas. Aprovechamiento puntúa 0,04 puntos/hora; asistencia puntúa 0,02 puntos/hora. Máximo del apartado: 10 puntos.</t>
  </si>
  <si>
    <t>8</t>
  </si>
  <si>
    <t>Apartado d)</t>
  </si>
  <si>
    <t>Dispone de 5 líneas. Introduzca titulación, marque si está relacionada y seleccione el nivel MECES. Igual nivel puntúa 5; superior puntúa 10. Máximo del apartado: 10 puntos.</t>
  </si>
  <si>
    <t>Referencia normativa interna</t>
  </si>
  <si>
    <t>Baremo del apartado 2.4 del reglamento de bolsas de empleo: ejercicios eliminatorios, experiencia específica, formación específica y titulaciones académicas.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</si>
</sst>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1000000]dd/mm/yyyy;00&quot;/&quot;00&quot;/&quot;0000"/>
    <numFmt numFmtId="165" formatCode="0.000"/>
  </numFmts>
  <fonts count="7" x14ac:knownFonts="1">
    <font>
      <sz val="11"/>
      <color theme="1"/>
      <name val="Calibri"/>
    </font>
    <font>
      <b/>
      <sz val="14"/>
      <color rgb="FFFFFFFF"/>
      <name val="Calibri"/>
    </font>
    <font>
      <b/>
      <sz val="10"/>
      <color rgb="FFFFFFFF"/>
      <name val="Calibri"/>
    </font>
    <font>
      <sz val="10"/>
      <color rgb="FF000000"/>
      <name val="Calibri"/>
    </font>
    <font>
      <b/>
      <sz val="10"/>
      <color rgb="FF000000"/>
      <name val="Calibri"/>
    </font>
    <font>
      <sz val="12"/>
      <color theme="10"/>
      <name val="Calibri"/>
    </font>
    <font>
      <sz val="9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E2F0D9"/>
      </patternFill>
    </fill>
    <fill>
      <patternFill patternType="solid">
        <fgColor rgb="FFF2F2F2"/>
      </patternFill>
    </fill>
    <fill>
      <patternFill patternType="solid">
        <fgColor rgb="FFFFF2CC"/>
      </patternFill>
    </fill>
    <fill>
      <patternFill patternType="solid">
        <fgColor rgb="FFD9EAF7"/>
      </patternFill>
    </fill>
  </fills>
  <borders count="12"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/>
      <top/>
      <bottom/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/>
      <diagonal/>
    </border>
    <border>
      <left/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/>
      <top/>
      <bottom/>
      <diagonal/>
    </border>
    <border>
      <left/>
      <right style="thin">
        <color rgb="FFB7B7B7"/>
      </right>
      <top/>
      <bottom/>
      <diagonal/>
    </border>
    <border>
      <left style="thin">
        <color rgb="FFB7B7B7"/>
      </left>
      <right/>
      <top/>
      <bottom style="thin">
        <color rgb="FFB7B7B7"/>
      </bottom>
      <diagonal/>
    </border>
    <border>
      <left/>
      <right/>
      <top/>
      <bottom style="thin">
        <color rgb="FFB7B7B7"/>
      </bottom>
      <diagonal/>
    </border>
    <border>
      <left/>
      <right style="thin">
        <color rgb="FFB7B7B7"/>
      </right>
      <top/>
      <bottom style="thin">
        <color rgb="FFB7B7B7"/>
      </bottom>
      <diagonal/>
    </border>
  </borders>
  <cellStyleXfs count="2">
    <xf numFmtId="0" fontId="0" fillId="0" borderId="2"/>
    <xf numFmtId="0" fontId="5" fillId="0" borderId="2"/>
  </cellStyleXfs>
  <cellXfs count="45">
    <xf numFmtId="0" fontId="0" fillId="0" borderId="0" xfId="0" applyBorder="1"/>
    <xf numFmtId="0" fontId="0" fillId="0" borderId="0" xfId="0" applyBorder="1" applyProtection="1">
      <protection locked="0"/>
    </xf>
    <xf numFmtId="2" fontId="3" fillId="6" borderId="1" xfId="0" applyNumberFormat="1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14" fontId="3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7" borderId="1" xfId="0" applyFont="1" applyFill="1" applyBorder="1" applyAlignment="1" applyProtection="1">
      <alignment horizontal="center" vertical="center" wrapText="1"/>
      <protection hidden="1"/>
    </xf>
    <xf numFmtId="1" fontId="3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>
      <alignment horizontal="left" vertical="center" wrapText="1"/>
    </xf>
    <xf numFmtId="164" fontId="3" fillId="6" borderId="1" xfId="0" applyNumberFormat="1" applyFont="1" applyFill="1" applyBorder="1" applyAlignment="1" applyProtection="1">
      <alignment horizontal="left" vertical="center"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left" vertical="center" wrapText="1"/>
      <protection locked="0"/>
    </xf>
    <xf numFmtId="165" fontId="3" fillId="7" borderId="1" xfId="0" applyNumberFormat="1" applyFont="1" applyFill="1" applyBorder="1" applyAlignment="1" applyProtection="1">
      <alignment horizontal="center" vertical="center" wrapText="1"/>
      <protection hidden="1"/>
    </xf>
    <xf numFmtId="1" fontId="3" fillId="5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65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5" fillId="0" borderId="11" xfId="1" applyBorder="1" applyProtection="1">
      <protection locked="0"/>
    </xf>
    <xf numFmtId="0" fontId="4" fillId="5" borderId="1" xfId="0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 applyProtection="1">
      <alignment horizontal="left" vertical="center" wrapText="1"/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14" fontId="3" fillId="7" borderId="1" xfId="0" applyNumberFormat="1" applyFont="1" applyFill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>
      <alignment horizontal="left" vertical="center" wrapText="1"/>
    </xf>
    <xf numFmtId="14" fontId="3" fillId="7" borderId="1" xfId="0" applyNumberFormat="1" applyFont="1" applyFill="1" applyBorder="1" applyAlignment="1" applyProtection="1">
      <alignment horizontal="left" vertical="center" wrapText="1"/>
      <protection hidden="1"/>
    </xf>
  </cellXfs>
  <cellStyles count="2">
    <cellStyle name="Hyperlink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H199"/>
  <sheetViews>
    <sheetView showGridLines="0" workbookViewId="0">
      <selection activeCell="A13" sqref="A13:H13"/>
    </sheetView>
  </sheetViews>
  <sheetFormatPr baseColWidth="10" defaultColWidth="9.140625" defaultRowHeight="15" x14ac:dyDescent="0.25"/>
  <cols>
    <col min="1" max="1" width="24" style="8" customWidth="1"/>
    <col min="2" max="2" width="22" style="8" customWidth="1"/>
    <col min="3" max="3" width="24" style="8" customWidth="1"/>
    <col min="4" max="4" width="22" style="8" customWidth="1"/>
    <col min="5" max="5" width="26" style="8" customWidth="1"/>
    <col min="6" max="6" width="24" style="8" customWidth="1"/>
    <col min="7" max="8" width="16" style="8" customWidth="1"/>
  </cols>
  <sheetData>
    <row r="1" spans="1:8" ht="27.95" customHeight="1" x14ac:dyDescent="0.25">
      <c r="A1" s="26" t="s">
        <v>0</v>
      </c>
      <c r="B1" s="23"/>
      <c r="C1" s="23"/>
      <c r="D1" s="23"/>
      <c r="E1" s="23"/>
      <c r="F1" s="23"/>
      <c r="G1" s="23"/>
      <c r="H1" s="24"/>
    </row>
    <row r="2" spans="1:8" ht="18.95" customHeight="1" x14ac:dyDescent="0.25">
      <c r="A2" s="1"/>
      <c r="B2" s="1"/>
      <c r="C2" s="1"/>
      <c r="D2" s="1"/>
      <c r="E2" s="1"/>
      <c r="F2" s="1"/>
      <c r="G2" s="1"/>
      <c r="H2" s="1"/>
    </row>
    <row r="3" spans="1:8" ht="18.95" customHeight="1" x14ac:dyDescent="0.25">
      <c r="A3" s="10" t="s">
        <v>1</v>
      </c>
      <c r="B3" s="22"/>
      <c r="C3" s="23"/>
      <c r="D3" s="23"/>
      <c r="E3" s="24"/>
      <c r="F3" s="1"/>
      <c r="G3" s="1"/>
      <c r="H3" s="1"/>
    </row>
    <row r="4" spans="1:8" ht="18.95" customHeight="1" x14ac:dyDescent="0.25">
      <c r="A4" s="10" t="s">
        <v>2</v>
      </c>
      <c r="B4" s="22"/>
      <c r="C4" s="24"/>
      <c r="D4" s="10" t="s">
        <v>3</v>
      </c>
      <c r="E4" s="22"/>
      <c r="F4" s="23"/>
      <c r="G4" s="23"/>
      <c r="H4" s="24"/>
    </row>
    <row r="5" spans="1:8" ht="18.95" customHeight="1" x14ac:dyDescent="0.25">
      <c r="A5" s="10" t="s">
        <v>4</v>
      </c>
      <c r="B5" s="7"/>
      <c r="C5" s="10" t="s">
        <v>5</v>
      </c>
      <c r="D5" s="11"/>
      <c r="E5" s="10" t="s">
        <v>6</v>
      </c>
      <c r="F5" s="4" t="str">
        <f>IF($D$5="","",EDATE(IF($D$5="","",IF(ISNUMBER($D$5),IF($D$5&gt;1000000,DATE(VALUE(RIGHT(TEXT($D$5,"00000000"),4)),VALUE(MID(TEXT($D$5,"00000000"),3,2)),VALUE(LEFT(TEXT($D$5,"00000000"),2))),$D$5),IF(LEN(SUBSTITUTE(SUBSTITUTE($D$5,"/",""),"-",""))=8,DATE(VALUE(RIGHT(SUBSTITUTE(SUBSTITUTE($D$5,"/",""),"-",""),4)),VALUE(MID(SUBSTITUTE(SUBSTITUTE($D$5,"/",""),"-",""),3,2)),VALUE(LEFT(SUBSTITUTE(SUBSTITUTE($D$5,"/",""),"-",""),2))),""))),-60))</f>
        <v/>
      </c>
      <c r="G5" s="1"/>
      <c r="H5" s="1"/>
    </row>
    <row r="6" spans="1:8" ht="18.95" customHeight="1" x14ac:dyDescent="0.25">
      <c r="A6" s="1"/>
      <c r="B6" s="1"/>
      <c r="C6" s="1"/>
      <c r="D6" s="1"/>
      <c r="E6" s="1"/>
      <c r="F6" s="1"/>
      <c r="G6" s="1"/>
      <c r="H6" s="1"/>
    </row>
    <row r="7" spans="1:8" ht="18.95" customHeight="1" x14ac:dyDescent="0.25">
      <c r="A7" s="27" t="s">
        <v>7</v>
      </c>
      <c r="B7" s="28"/>
      <c r="C7" s="28"/>
      <c r="D7" s="28"/>
      <c r="E7" s="28"/>
      <c r="F7" s="28"/>
      <c r="G7" s="28"/>
      <c r="H7" s="29"/>
    </row>
    <row r="8" spans="1:8" ht="18.95" customHeight="1" x14ac:dyDescent="0.25">
      <c r="A8" s="30"/>
      <c r="B8" s="31"/>
      <c r="C8" s="31"/>
      <c r="D8" s="31"/>
      <c r="E8" s="31"/>
      <c r="F8" s="31"/>
      <c r="G8" s="31"/>
      <c r="H8" s="32"/>
    </row>
    <row r="9" spans="1:8" ht="18.95" customHeight="1" x14ac:dyDescent="0.25">
      <c r="A9" s="33"/>
      <c r="B9" s="34"/>
      <c r="C9" s="34"/>
      <c r="D9" s="34"/>
      <c r="E9" s="34"/>
      <c r="F9" s="34"/>
      <c r="G9" s="34"/>
      <c r="H9" s="35"/>
    </row>
    <row r="10" spans="1:8" ht="18.95" customHeight="1" x14ac:dyDescent="0.25">
      <c r="A10" s="1"/>
      <c r="B10" s="1"/>
      <c r="C10" s="1"/>
      <c r="D10" s="1"/>
      <c r="E10" s="1"/>
      <c r="F10" s="1"/>
      <c r="G10" s="1"/>
      <c r="H10" s="1"/>
    </row>
    <row r="11" spans="1:8" ht="18.95" customHeight="1" x14ac:dyDescent="0.25">
      <c r="A11" s="25" t="s">
        <v>8</v>
      </c>
      <c r="B11" s="23"/>
      <c r="C11" s="23"/>
      <c r="D11" s="23"/>
      <c r="E11" s="23"/>
      <c r="F11" s="23"/>
      <c r="G11" s="23"/>
      <c r="H11" s="24"/>
    </row>
    <row r="12" spans="1:8" ht="18.95" customHeight="1" x14ac:dyDescent="0.25">
      <c r="A12" s="36" t="s">
        <v>9</v>
      </c>
      <c r="B12" s="34"/>
      <c r="C12" s="34"/>
      <c r="D12" s="34"/>
      <c r="E12" s="34"/>
      <c r="F12" s="34"/>
      <c r="G12" s="34"/>
      <c r="H12" s="35"/>
    </row>
    <row r="13" spans="1:8" ht="18.95" customHeight="1" x14ac:dyDescent="0.25">
      <c r="A13" s="36" t="s">
        <v>10</v>
      </c>
      <c r="B13" s="34"/>
      <c r="C13" s="34"/>
      <c r="D13" s="34"/>
      <c r="E13" s="34"/>
      <c r="F13" s="34"/>
      <c r="G13" s="34"/>
      <c r="H13" s="35"/>
    </row>
    <row r="14" spans="1:8" ht="18.95" customHeight="1" x14ac:dyDescent="0.25">
      <c r="A14" s="36" t="s">
        <v>11</v>
      </c>
      <c r="B14" s="34"/>
      <c r="C14" s="34"/>
      <c r="D14" s="34"/>
      <c r="E14" s="34"/>
      <c r="F14" s="34"/>
      <c r="G14" s="34"/>
      <c r="H14" s="35"/>
    </row>
    <row r="15" spans="1:8" ht="18.95" customHeight="1" x14ac:dyDescent="0.25">
      <c r="A15" s="36" t="s">
        <v>12</v>
      </c>
      <c r="B15" s="34"/>
      <c r="C15" s="34"/>
      <c r="D15" s="34"/>
      <c r="E15" s="34"/>
      <c r="F15" s="34"/>
      <c r="G15" s="34"/>
      <c r="H15" s="35"/>
    </row>
    <row r="16" spans="1:8" ht="18.95" customHeight="1" x14ac:dyDescent="0.25">
      <c r="A16" s="36" t="s">
        <v>13</v>
      </c>
      <c r="B16" s="34"/>
      <c r="C16" s="34"/>
      <c r="D16" s="34"/>
      <c r="E16" s="34"/>
      <c r="F16" s="34"/>
      <c r="G16" s="34"/>
      <c r="H16" s="35"/>
    </row>
    <row r="17" ht="18.95" customHeight="1" x14ac:dyDescent="0.25"/>
    <row r="18" ht="18.95" customHeight="1" x14ac:dyDescent="0.25"/>
    <row r="19" ht="18.95" customHeight="1" x14ac:dyDescent="0.25"/>
    <row r="20" ht="18.95" customHeight="1" x14ac:dyDescent="0.25"/>
    <row r="21" ht="18.95" customHeight="1" x14ac:dyDescent="0.25"/>
    <row r="22" ht="18.95" customHeight="1" x14ac:dyDescent="0.25"/>
    <row r="23" ht="18.95" customHeight="1" x14ac:dyDescent="0.25"/>
    <row r="24" ht="18.95" customHeight="1" x14ac:dyDescent="0.25"/>
    <row r="25" ht="18.95" customHeight="1" x14ac:dyDescent="0.25"/>
    <row r="26" ht="18.95" customHeight="1" x14ac:dyDescent="0.25"/>
    <row r="27" ht="18.95" customHeight="1" x14ac:dyDescent="0.25"/>
    <row r="28" ht="18.95" customHeight="1" x14ac:dyDescent="0.25"/>
    <row r="29" ht="18.95" customHeight="1" x14ac:dyDescent="0.25"/>
    <row r="30" ht="18.95" customHeight="1" x14ac:dyDescent="0.25"/>
    <row r="31" ht="18.95" customHeight="1" x14ac:dyDescent="0.25"/>
    <row r="32" ht="18.95" customHeight="1" x14ac:dyDescent="0.25"/>
    <row r="33" ht="18.95" customHeight="1" x14ac:dyDescent="0.25"/>
    <row r="34" ht="18.95" customHeight="1" x14ac:dyDescent="0.25"/>
    <row r="35" ht="18.95" customHeight="1" x14ac:dyDescent="0.25"/>
    <row r="36" ht="18.95" customHeight="1" x14ac:dyDescent="0.25"/>
    <row r="37" ht="18.95" customHeight="1" x14ac:dyDescent="0.25"/>
    <row r="38" ht="18.95" customHeight="1" x14ac:dyDescent="0.25"/>
    <row r="39" ht="18.95" customHeight="1" x14ac:dyDescent="0.25"/>
    <row r="40" ht="18.95" customHeight="1" x14ac:dyDescent="0.25"/>
    <row r="41" ht="18.95" customHeight="1" x14ac:dyDescent="0.25"/>
    <row r="42" ht="18.95" customHeight="1" x14ac:dyDescent="0.25"/>
    <row r="43" ht="18.95" customHeight="1" x14ac:dyDescent="0.25"/>
    <row r="44" ht="18.95" customHeight="1" x14ac:dyDescent="0.25"/>
    <row r="45" ht="18.95" customHeight="1" x14ac:dyDescent="0.25"/>
    <row r="46" ht="18.95" customHeight="1" x14ac:dyDescent="0.25"/>
    <row r="47" ht="18.95" customHeight="1" x14ac:dyDescent="0.25"/>
    <row r="48" ht="18.95" customHeight="1" x14ac:dyDescent="0.25"/>
    <row r="49" ht="18.95" customHeight="1" x14ac:dyDescent="0.25"/>
    <row r="50" ht="18.95" customHeight="1" x14ac:dyDescent="0.25"/>
    <row r="51" ht="18.95" customHeight="1" x14ac:dyDescent="0.25"/>
    <row r="52" ht="18.95" customHeight="1" x14ac:dyDescent="0.25"/>
    <row r="53" ht="18.95" customHeight="1" x14ac:dyDescent="0.25"/>
    <row r="54" ht="18.95" customHeight="1" x14ac:dyDescent="0.25"/>
    <row r="55" ht="18.95" customHeight="1" x14ac:dyDescent="0.25"/>
    <row r="56" ht="18.95" customHeight="1" x14ac:dyDescent="0.25"/>
    <row r="57" ht="18.95" customHeight="1" x14ac:dyDescent="0.25"/>
    <row r="58" ht="18.95" customHeight="1" x14ac:dyDescent="0.25"/>
    <row r="59" ht="18.95" customHeight="1" x14ac:dyDescent="0.25"/>
    <row r="60" ht="18.95" customHeight="1" x14ac:dyDescent="0.25"/>
    <row r="61" ht="18.95" customHeight="1" x14ac:dyDescent="0.25"/>
    <row r="62" ht="18.95" customHeight="1" x14ac:dyDescent="0.25"/>
    <row r="63" ht="18.95" customHeight="1" x14ac:dyDescent="0.25"/>
    <row r="64" ht="18.95" customHeight="1" x14ac:dyDescent="0.25"/>
    <row r="65" ht="18.95" customHeight="1" x14ac:dyDescent="0.25"/>
    <row r="66" ht="18.95" customHeight="1" x14ac:dyDescent="0.25"/>
    <row r="67" ht="18.95" customHeight="1" x14ac:dyDescent="0.25"/>
    <row r="68" ht="18.95" customHeight="1" x14ac:dyDescent="0.25"/>
    <row r="69" ht="18.95" customHeight="1" x14ac:dyDescent="0.25"/>
    <row r="70" ht="18.95" customHeight="1" x14ac:dyDescent="0.25"/>
    <row r="71" ht="18.95" customHeight="1" x14ac:dyDescent="0.25"/>
    <row r="72" ht="18.95" customHeight="1" x14ac:dyDescent="0.25"/>
    <row r="73" ht="18.95" customHeight="1" x14ac:dyDescent="0.25"/>
    <row r="74" ht="18.95" customHeight="1" x14ac:dyDescent="0.25"/>
    <row r="75" ht="18.95" customHeight="1" x14ac:dyDescent="0.25"/>
    <row r="76" ht="18.95" customHeight="1" x14ac:dyDescent="0.25"/>
    <row r="77" ht="18.95" customHeight="1" x14ac:dyDescent="0.25"/>
    <row r="78" ht="18.95" customHeight="1" x14ac:dyDescent="0.25"/>
    <row r="79" ht="18.95" customHeight="1" x14ac:dyDescent="0.25"/>
    <row r="80" ht="18.95" customHeight="1" x14ac:dyDescent="0.25"/>
    <row r="81" ht="18.95" customHeight="1" x14ac:dyDescent="0.25"/>
    <row r="82" ht="18.95" customHeight="1" x14ac:dyDescent="0.25"/>
    <row r="83" ht="18.95" customHeight="1" x14ac:dyDescent="0.25"/>
    <row r="84" ht="18.95" customHeight="1" x14ac:dyDescent="0.25"/>
    <row r="85" ht="18.95" customHeight="1" x14ac:dyDescent="0.25"/>
    <row r="86" ht="18.95" customHeight="1" x14ac:dyDescent="0.25"/>
    <row r="87" ht="18.95" customHeight="1" x14ac:dyDescent="0.25"/>
    <row r="88" ht="18.95" customHeight="1" x14ac:dyDescent="0.25"/>
    <row r="89" ht="18.95" customHeight="1" x14ac:dyDescent="0.25"/>
    <row r="90" ht="18.95" customHeight="1" x14ac:dyDescent="0.25"/>
    <row r="91" ht="18.95" customHeight="1" x14ac:dyDescent="0.25"/>
    <row r="92" ht="18.95" customHeight="1" x14ac:dyDescent="0.25"/>
    <row r="93" ht="18.95" customHeight="1" x14ac:dyDescent="0.25"/>
    <row r="94" ht="18.95" customHeight="1" x14ac:dyDescent="0.25"/>
    <row r="95" ht="18.95" customHeight="1" x14ac:dyDescent="0.25"/>
    <row r="96" ht="18.95" customHeight="1" x14ac:dyDescent="0.25"/>
    <row r="97" ht="18.95" customHeight="1" x14ac:dyDescent="0.25"/>
    <row r="98" ht="18.95" customHeight="1" x14ac:dyDescent="0.25"/>
    <row r="99" ht="18.95" customHeight="1" x14ac:dyDescent="0.25"/>
    <row r="100" ht="18.95" customHeight="1" x14ac:dyDescent="0.25"/>
    <row r="101" ht="18.95" customHeight="1" x14ac:dyDescent="0.25"/>
    <row r="102" ht="18.95" customHeight="1" x14ac:dyDescent="0.25"/>
    <row r="103" ht="18.95" customHeight="1" x14ac:dyDescent="0.25"/>
    <row r="104" ht="18.95" customHeight="1" x14ac:dyDescent="0.25"/>
    <row r="105" ht="18.95" customHeight="1" x14ac:dyDescent="0.25"/>
    <row r="106" ht="18.95" customHeight="1" x14ac:dyDescent="0.25"/>
    <row r="107" ht="18.95" customHeight="1" x14ac:dyDescent="0.25"/>
    <row r="108" ht="18.95" customHeight="1" x14ac:dyDescent="0.25"/>
    <row r="109" ht="18.95" customHeight="1" x14ac:dyDescent="0.25"/>
    <row r="110" ht="18.95" customHeight="1" x14ac:dyDescent="0.25"/>
    <row r="111" ht="18.95" customHeight="1" x14ac:dyDescent="0.25"/>
    <row r="112" ht="18.95" customHeight="1" x14ac:dyDescent="0.25"/>
    <row r="113" ht="18.95" customHeight="1" x14ac:dyDescent="0.25"/>
    <row r="114" ht="18.95" customHeight="1" x14ac:dyDescent="0.25"/>
    <row r="115" ht="18.95" customHeight="1" x14ac:dyDescent="0.25"/>
    <row r="116" ht="18.95" customHeight="1" x14ac:dyDescent="0.25"/>
    <row r="117" ht="18.95" customHeight="1" x14ac:dyDescent="0.25"/>
    <row r="118" ht="18.95" customHeight="1" x14ac:dyDescent="0.25"/>
    <row r="119" ht="18.95" customHeight="1" x14ac:dyDescent="0.25"/>
    <row r="120" ht="18.95" customHeight="1" x14ac:dyDescent="0.25"/>
    <row r="121" ht="18.95" customHeight="1" x14ac:dyDescent="0.25"/>
    <row r="122" ht="18.95" customHeight="1" x14ac:dyDescent="0.25"/>
    <row r="123" ht="18.95" customHeight="1" x14ac:dyDescent="0.25"/>
    <row r="124" ht="18.95" customHeight="1" x14ac:dyDescent="0.25"/>
    <row r="125" ht="18.95" customHeight="1" x14ac:dyDescent="0.25"/>
    <row r="126" ht="18.95" customHeight="1" x14ac:dyDescent="0.25"/>
    <row r="127" ht="18.95" customHeight="1" x14ac:dyDescent="0.25"/>
    <row r="128" ht="18.95" customHeight="1" x14ac:dyDescent="0.25"/>
    <row r="129" ht="18.95" customHeight="1" x14ac:dyDescent="0.25"/>
    <row r="130" ht="18.95" customHeight="1" x14ac:dyDescent="0.25"/>
    <row r="131" ht="18.95" customHeight="1" x14ac:dyDescent="0.25"/>
    <row r="132" ht="18.95" customHeight="1" x14ac:dyDescent="0.25"/>
    <row r="133" ht="18.95" customHeight="1" x14ac:dyDescent="0.25"/>
    <row r="134" ht="18.95" customHeight="1" x14ac:dyDescent="0.25"/>
    <row r="135" ht="18.95" customHeight="1" x14ac:dyDescent="0.25"/>
    <row r="136" ht="18.95" customHeight="1" x14ac:dyDescent="0.25"/>
    <row r="137" ht="18.95" customHeight="1" x14ac:dyDescent="0.25"/>
    <row r="138" ht="18.95" customHeight="1" x14ac:dyDescent="0.25"/>
    <row r="139" ht="18.95" customHeight="1" x14ac:dyDescent="0.25"/>
    <row r="140" ht="18.95" customHeight="1" x14ac:dyDescent="0.25"/>
    <row r="141" ht="18.95" customHeight="1" x14ac:dyDescent="0.25"/>
    <row r="142" ht="18.95" customHeight="1" x14ac:dyDescent="0.25"/>
    <row r="143" ht="18.95" customHeight="1" x14ac:dyDescent="0.25"/>
    <row r="144" ht="18.95" customHeight="1" x14ac:dyDescent="0.25"/>
    <row r="145" ht="18.95" customHeight="1" x14ac:dyDescent="0.25"/>
    <row r="146" ht="18.95" customHeight="1" x14ac:dyDescent="0.25"/>
    <row r="147" ht="18.95" customHeight="1" x14ac:dyDescent="0.25"/>
    <row r="148" ht="18.95" customHeight="1" x14ac:dyDescent="0.25"/>
    <row r="149" ht="18.95" customHeight="1" x14ac:dyDescent="0.25"/>
    <row r="150" ht="18.95" customHeight="1" x14ac:dyDescent="0.25"/>
    <row r="151" ht="18.95" customHeight="1" x14ac:dyDescent="0.25"/>
    <row r="152" ht="18.95" customHeight="1" x14ac:dyDescent="0.25"/>
    <row r="153" ht="18.95" customHeight="1" x14ac:dyDescent="0.25"/>
    <row r="154" ht="18.95" customHeight="1" x14ac:dyDescent="0.25"/>
    <row r="155" ht="18.95" customHeight="1" x14ac:dyDescent="0.25"/>
    <row r="156" ht="18.95" customHeight="1" x14ac:dyDescent="0.25"/>
    <row r="157" ht="18.95" customHeight="1" x14ac:dyDescent="0.25"/>
    <row r="158" ht="18.95" customHeight="1" x14ac:dyDescent="0.25"/>
    <row r="159" ht="18.95" customHeight="1" x14ac:dyDescent="0.25"/>
    <row r="160" ht="18.95" customHeight="1" x14ac:dyDescent="0.25"/>
    <row r="161" ht="18.95" customHeight="1" x14ac:dyDescent="0.25"/>
    <row r="162" ht="18.95" customHeight="1" x14ac:dyDescent="0.25"/>
    <row r="163" ht="18.95" customHeight="1" x14ac:dyDescent="0.25"/>
    <row r="164" ht="18.95" customHeight="1" x14ac:dyDescent="0.25"/>
    <row r="165" ht="18.95" customHeight="1" x14ac:dyDescent="0.25"/>
    <row r="166" ht="18.95" customHeight="1" x14ac:dyDescent="0.25"/>
    <row r="167" ht="18.95" customHeight="1" x14ac:dyDescent="0.25"/>
    <row r="168" ht="18.95" customHeight="1" x14ac:dyDescent="0.25"/>
    <row r="169" ht="18.95" customHeight="1" x14ac:dyDescent="0.25"/>
    <row r="170" ht="18.95" customHeight="1" x14ac:dyDescent="0.25"/>
    <row r="171" ht="18.95" customHeight="1" x14ac:dyDescent="0.25"/>
    <row r="172" ht="18.95" customHeight="1" x14ac:dyDescent="0.25"/>
    <row r="173" ht="18.95" customHeight="1" x14ac:dyDescent="0.25"/>
    <row r="174" ht="18.95" customHeight="1" x14ac:dyDescent="0.25"/>
    <row r="175" ht="18.95" customHeight="1" x14ac:dyDescent="0.25"/>
    <row r="176" ht="18.95" customHeight="1" x14ac:dyDescent="0.25"/>
    <row r="177" ht="18.95" customHeight="1" x14ac:dyDescent="0.25"/>
    <row r="178" ht="18.95" customHeight="1" x14ac:dyDescent="0.25"/>
    <row r="179" ht="18.95" customHeight="1" x14ac:dyDescent="0.25"/>
    <row r="180" ht="18.95" customHeight="1" x14ac:dyDescent="0.25"/>
    <row r="181" ht="18.95" customHeight="1" x14ac:dyDescent="0.25"/>
    <row r="182" ht="18.95" customHeight="1" x14ac:dyDescent="0.25"/>
    <row r="183" ht="18.95" customHeight="1" x14ac:dyDescent="0.25"/>
    <row r="184" ht="18.95" customHeight="1" x14ac:dyDescent="0.25"/>
    <row r="185" ht="18.95" customHeight="1" x14ac:dyDescent="0.25"/>
    <row r="186" ht="18.95" customHeight="1" x14ac:dyDescent="0.25"/>
    <row r="187" ht="18.95" customHeight="1" x14ac:dyDescent="0.25"/>
    <row r="188" ht="18.95" customHeight="1" x14ac:dyDescent="0.25"/>
    <row r="189" ht="18.95" customHeight="1" x14ac:dyDescent="0.25"/>
    <row r="190" ht="18.95" customHeight="1" x14ac:dyDescent="0.25"/>
    <row r="191" ht="18.95" customHeight="1" x14ac:dyDescent="0.25"/>
    <row r="192" ht="18.95" customHeight="1" x14ac:dyDescent="0.25"/>
    <row r="193" ht="18.95" customHeight="1" x14ac:dyDescent="0.25"/>
    <row r="194" ht="18.95" customHeight="1" x14ac:dyDescent="0.25"/>
    <row r="195" ht="18.95" customHeight="1" x14ac:dyDescent="0.25"/>
    <row r="196" ht="18.95" customHeight="1" x14ac:dyDescent="0.25"/>
    <row r="197" ht="18.95" customHeight="1" x14ac:dyDescent="0.25"/>
    <row r="198" ht="18.95" customHeight="1" x14ac:dyDescent="0.25"/>
    <row r="199" ht="18.95" customHeight="1" x14ac:dyDescent="0.25"/>
  </sheetData>
  <sheetProtection algorithmName="SHA-512" hashValue="8rlY3d2BHCnkLkbkK0IDuYxB2IEKXfGDng2f2yMCWNCg+MVyzFC07pJodq0QNJLLMRnaEnxBY5FkDGQai2Uq5A==" saltValue="BLnvFSZjGiHSPaWZGgB4/Q==" spinCount="100000" sheet="1" selectLockedCells="1"/>
  <mergeCells count="11">
    <mergeCell ref="A12:H12"/>
    <mergeCell ref="A15:H15"/>
    <mergeCell ref="A16:H16"/>
    <mergeCell ref="E4:H4"/>
    <mergeCell ref="A13:H13"/>
    <mergeCell ref="A14:H14"/>
    <mergeCell ref="B3:E3"/>
    <mergeCell ref="A11:H11"/>
    <mergeCell ref="A1:H1"/>
    <mergeCell ref="B4:C4"/>
    <mergeCell ref="A7:H9"/>
  </mergeCells>
  <dataValidations count="1">
    <dataValidation type="list" allowBlank="1" errorTitle="Valor no válido" error="Seleccione un valor de la lista." sqref="B5" xr:uid="{00000000-0002-0000-0000-000000000000}">
      <formula1>"León,Ponferrada,Ambos"</formula1>
    </dataValidation>
  </dataValidations>
  <hyperlinks>
    <hyperlink ref="A12" location="'A_Ejercicios'!A1" display="a) Ejercicios eliminatorios" xr:uid="{00000000-0004-0000-0000-000000000000}"/>
    <hyperlink ref="A13" location="'B_Experiencia'!A1" display="b) Experiencia específica" xr:uid="{00000000-0004-0000-0000-000001000000}"/>
    <hyperlink ref="A14" location="'C_Formacion'!A1" display="c) Formación específica" xr:uid="{00000000-0004-0000-0000-000002000000}"/>
    <hyperlink ref="A15" location="'D_Titulaciones'!A1" display="d) Titulaciones académicas" xr:uid="{00000000-0004-0000-0000-000003000000}"/>
    <hyperlink ref="A16" location="'Resultado'!A1" display="Resultado / resumen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DC3E6"/>
  </sheetPr>
  <dimension ref="A1:G198"/>
  <sheetViews>
    <sheetView showGridLines="0" workbookViewId="0">
      <selection activeCell="F5" sqref="F5"/>
    </sheetView>
  </sheetViews>
  <sheetFormatPr baseColWidth="10" defaultColWidth="9.140625" defaultRowHeight="15" x14ac:dyDescent="0.25"/>
  <cols>
    <col min="1" max="1" width="6" style="8" customWidth="1"/>
    <col min="2" max="2" width="16" style="8" customWidth="1"/>
    <col min="3" max="3" width="24" style="8" customWidth="1"/>
    <col min="4" max="4" width="12" style="8" customWidth="1"/>
    <col min="5" max="5" width="14" style="8" customWidth="1"/>
    <col min="6" max="6" width="12" style="8" customWidth="1"/>
    <col min="7" max="7" width="42" style="8" customWidth="1"/>
  </cols>
  <sheetData>
    <row r="1" spans="1:7" ht="27.95" customHeight="1" x14ac:dyDescent="0.25">
      <c r="A1" s="26" t="s">
        <v>14</v>
      </c>
      <c r="B1" s="23"/>
      <c r="C1" s="23"/>
      <c r="D1" s="23"/>
      <c r="E1" s="23"/>
      <c r="F1" s="23"/>
      <c r="G1" s="24"/>
    </row>
    <row r="2" spans="1:7" ht="18.95" customHeight="1" x14ac:dyDescent="0.25">
      <c r="A2" s="1"/>
      <c r="B2" s="1"/>
      <c r="C2" s="1"/>
      <c r="D2" s="1"/>
      <c r="E2" s="1"/>
      <c r="F2" s="1"/>
      <c r="G2" s="1"/>
    </row>
    <row r="3" spans="1:7" ht="30" customHeight="1" x14ac:dyDescent="0.25">
      <c r="A3" s="27" t="s">
        <v>15</v>
      </c>
      <c r="B3" s="23"/>
      <c r="C3" s="23"/>
      <c r="D3" s="23"/>
      <c r="E3" s="23"/>
      <c r="F3" s="23"/>
      <c r="G3" s="24"/>
    </row>
    <row r="4" spans="1:7" ht="18.95" customHeight="1" x14ac:dyDescent="0.25">
      <c r="A4" s="1"/>
      <c r="B4" s="1"/>
      <c r="C4" s="1"/>
      <c r="D4" s="1"/>
      <c r="E4" s="1"/>
      <c r="F4" s="1"/>
      <c r="G4" s="1"/>
    </row>
    <row r="5" spans="1:7" ht="27.75" customHeight="1" x14ac:dyDescent="0.25">
      <c r="A5" s="13" t="s">
        <v>16</v>
      </c>
      <c r="B5" s="13" t="s">
        <v>17</v>
      </c>
      <c r="C5" s="13" t="s">
        <v>18</v>
      </c>
      <c r="D5" s="13" t="s">
        <v>19</v>
      </c>
      <c r="E5" s="13" t="s">
        <v>20</v>
      </c>
      <c r="F5" s="13" t="s">
        <v>21</v>
      </c>
      <c r="G5" s="13" t="s">
        <v>22</v>
      </c>
    </row>
    <row r="6" spans="1:7" ht="18.95" customHeight="1" x14ac:dyDescent="0.25">
      <c r="A6" s="14">
        <v>1</v>
      </c>
      <c r="B6" s="11"/>
      <c r="C6" s="7"/>
      <c r="D6" s="15"/>
      <c r="E6" s="5" t="str">
        <f>IF(OR(Datos_generales!$D$5="",B6="",C6="",D6=""),"",IF(AND(IF(B6="","",IF(ISNUMBER(B6),IF(B6&gt;1000000,DATE(VALUE(RIGHT(TEXT(B6,"00000000"),4)),VALUE(MID(TEXT(B6,"00000000"),3,2)),VALUE(LEFT(TEXT(B6,"00000000"),2))),B6),IF(LEN(SUBSTITUTE(SUBSTITUTE(B6,"/",""),"-",""))=8,DATE(VALUE(RIGHT(SUBSTITUTE(SUBSTITUTE(B6,"/",""),"-",""),4)),VALUE(MID(SUBSTITUTE(SUBSTITUTE(B6,"/",""),"-",""),3,2)),VALUE(LEFT(SUBSTITUTE(SUBSTITUTE(B6,"/",""),"-",""),2))),"")))&gt;=EDATE(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,-60),IF(B6="","",IF(ISNUMBER(B6),IF(B6&gt;1000000,DATE(VALUE(RIGHT(TEXT(B6,"00000000"),4)),VALUE(MID(TEXT(B6,"00000000"),3,2)),VALUE(LEFT(TEXT(B6,"00000000"),2))),B6),IF(LEN(SUBSTITUTE(SUBSTITUTE(B6,"/",""),"-",""))=8,DATE(VALUE(RIGHT(SUBSTITUTE(SUBSTITUTE(B6,"/",""),"-",""),4)),VALUE(MID(SUBSTITUTE(SUBSTITUTE(B6,"/",""),"-",""),3,2)),VALUE(LEFT(SUBSTITUTE(SUBSTITUTE(B6,"/",""),"-",""),2))),"")))&lt;=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,"Sí","No"))</f>
        <v/>
      </c>
      <c r="F6" s="16" t="str">
        <f>IF(E6="","",IF(E6="No",0,ROUND(IF(C6="Universidad de León",D6,IF(C6="Otra Administración Pública",D6*Parametros!$B$6,0)),3)))</f>
        <v/>
      </c>
      <c r="G6" s="7"/>
    </row>
    <row r="7" spans="1:7" ht="18.95" customHeight="1" x14ac:dyDescent="0.25">
      <c r="A7" s="14">
        <v>2</v>
      </c>
      <c r="B7" s="11"/>
      <c r="C7" s="7"/>
      <c r="D7" s="15"/>
      <c r="E7" s="5" t="str">
        <f>IF(OR(Datos_generales!$D$5="",B7="",C7="",D7=""),"",IF(AND(IF(B7="","",IF(ISNUMBER(B7),IF(B7&gt;1000000,DATE(VALUE(RIGHT(TEXT(B7,"00000000"),4)),VALUE(MID(TEXT(B7,"00000000"),3,2)),VALUE(LEFT(TEXT(B7,"00000000"),2))),B7),IF(LEN(SUBSTITUTE(SUBSTITUTE(B7,"/",""),"-",""))=8,DATE(VALUE(RIGHT(SUBSTITUTE(SUBSTITUTE(B7,"/",""),"-",""),4)),VALUE(MID(SUBSTITUTE(SUBSTITUTE(B7,"/",""),"-",""),3,2)),VALUE(LEFT(SUBSTITUTE(SUBSTITUTE(B7,"/",""),"-",""),2))),"")))&gt;=EDATE(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,-60),IF(B7="","",IF(ISNUMBER(B7),IF(B7&gt;1000000,DATE(VALUE(RIGHT(TEXT(B7,"00000000"),4)),VALUE(MID(TEXT(B7,"00000000"),3,2)),VALUE(LEFT(TEXT(B7,"00000000"),2))),B7),IF(LEN(SUBSTITUTE(SUBSTITUTE(B7,"/",""),"-",""))=8,DATE(VALUE(RIGHT(SUBSTITUTE(SUBSTITUTE(B7,"/",""),"-",""),4)),VALUE(MID(SUBSTITUTE(SUBSTITUTE(B7,"/",""),"-",""),3,2)),VALUE(LEFT(SUBSTITUTE(SUBSTITUTE(B7,"/",""),"-",""),2))),"")))&lt;=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,"Sí","No"))</f>
        <v/>
      </c>
      <c r="F7" s="16" t="str">
        <f>IF(E7="","",IF(E7="No",0,ROUND(IF(C7="Universidad de León",D7,IF(C7="Otra Administración Pública",D7*Parametros!$B$6,0)),3)))</f>
        <v/>
      </c>
      <c r="G7" s="7"/>
    </row>
    <row r="8" spans="1:7" ht="18.95" customHeight="1" x14ac:dyDescent="0.25">
      <c r="A8" s="14">
        <v>3</v>
      </c>
      <c r="B8" s="11"/>
      <c r="C8" s="7"/>
      <c r="D8" s="15"/>
      <c r="E8" s="5" t="str">
        <f>IF(OR(Datos_generales!$D$5="",B8="",C8="",D8=""),"",IF(AND(IF(B8="","",IF(ISNUMBER(B8),IF(B8&gt;1000000,DATE(VALUE(RIGHT(TEXT(B8,"00000000"),4)),VALUE(MID(TEXT(B8,"00000000"),3,2)),VALUE(LEFT(TEXT(B8,"00000000"),2))),B8),IF(LEN(SUBSTITUTE(SUBSTITUTE(B8,"/",""),"-",""))=8,DATE(VALUE(RIGHT(SUBSTITUTE(SUBSTITUTE(B8,"/",""),"-",""),4)),VALUE(MID(SUBSTITUTE(SUBSTITUTE(B8,"/",""),"-",""),3,2)),VALUE(LEFT(SUBSTITUTE(SUBSTITUTE(B8,"/",""),"-",""),2))),"")))&gt;=EDATE(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,-60),IF(B8="","",IF(ISNUMBER(B8),IF(B8&gt;1000000,DATE(VALUE(RIGHT(TEXT(B8,"00000000"),4)),VALUE(MID(TEXT(B8,"00000000"),3,2)),VALUE(LEFT(TEXT(B8,"00000000"),2))),B8),IF(LEN(SUBSTITUTE(SUBSTITUTE(B8,"/",""),"-",""))=8,DATE(VALUE(RIGHT(SUBSTITUTE(SUBSTITUTE(B8,"/",""),"-",""),4)),VALUE(MID(SUBSTITUTE(SUBSTITUTE(B8,"/",""),"-",""),3,2)),VALUE(LEFT(SUBSTITUTE(SUBSTITUTE(B8,"/",""),"-",""),2))),"")))&lt;=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,"Sí","No"))</f>
        <v/>
      </c>
      <c r="F8" s="16" t="str">
        <f>IF(E8="","",IF(E8="No",0,ROUND(IF(C8="Universidad de León",D8,IF(C8="Otra Administración Pública",D8*Parametros!$B$6,0)),3)))</f>
        <v/>
      </c>
      <c r="G8" s="7"/>
    </row>
    <row r="9" spans="1:7" ht="18.95" customHeight="1" x14ac:dyDescent="0.25">
      <c r="A9" s="14">
        <v>4</v>
      </c>
      <c r="B9" s="11"/>
      <c r="C9" s="7"/>
      <c r="D9" s="15"/>
      <c r="E9" s="5" t="str">
        <f>IF(OR(Datos_generales!$D$5="",B9="",C9="",D9=""),"",IF(AND(IF(B9="","",IF(ISNUMBER(B9),IF(B9&gt;1000000,DATE(VALUE(RIGHT(TEXT(B9,"00000000"),4)),VALUE(MID(TEXT(B9,"00000000"),3,2)),VALUE(LEFT(TEXT(B9,"00000000"),2))),B9),IF(LEN(SUBSTITUTE(SUBSTITUTE(B9,"/",""),"-",""))=8,DATE(VALUE(RIGHT(SUBSTITUTE(SUBSTITUTE(B9,"/",""),"-",""),4)),VALUE(MID(SUBSTITUTE(SUBSTITUTE(B9,"/",""),"-",""),3,2)),VALUE(LEFT(SUBSTITUTE(SUBSTITUTE(B9,"/",""),"-",""),2))),"")))&gt;=EDATE(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,-60),IF(B9="","",IF(ISNUMBER(B9),IF(B9&gt;1000000,DATE(VALUE(RIGHT(TEXT(B9,"00000000"),4)),VALUE(MID(TEXT(B9,"00000000"),3,2)),VALUE(LEFT(TEXT(B9,"00000000"),2))),B9),IF(LEN(SUBSTITUTE(SUBSTITUTE(B9,"/",""),"-",""))=8,DATE(VALUE(RIGHT(SUBSTITUTE(SUBSTITUTE(B9,"/",""),"-",""),4)),VALUE(MID(SUBSTITUTE(SUBSTITUTE(B9,"/",""),"-",""),3,2)),VALUE(LEFT(SUBSTITUTE(SUBSTITUTE(B9,"/",""),"-",""),2))),"")))&lt;=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,"Sí","No"))</f>
        <v/>
      </c>
      <c r="F9" s="16" t="str">
        <f>IF(E9="","",IF(E9="No",0,ROUND(IF(C9="Universidad de León",D9,IF(C9="Otra Administración Pública",D9*Parametros!$B$6,0)),3)))</f>
        <v/>
      </c>
      <c r="G9" s="7"/>
    </row>
    <row r="10" spans="1:7" ht="18.95" customHeight="1" x14ac:dyDescent="0.25">
      <c r="A10" s="14">
        <v>5</v>
      </c>
      <c r="B10" s="11"/>
      <c r="C10" s="7"/>
      <c r="D10" s="15"/>
      <c r="E10" s="5" t="str">
        <f>IF(OR(Datos_generales!$D$5="",B10="",C10="",D10=""),"",IF(AND(IF(B10="","",IF(ISNUMBER(B10),IF(B10&gt;1000000,DATE(VALUE(RIGHT(TEXT(B10,"00000000"),4)),VALUE(MID(TEXT(B10,"00000000"),3,2)),VALUE(LEFT(TEXT(B10,"00000000"),2))),B10),IF(LEN(SUBSTITUTE(SUBSTITUTE(B10,"/",""),"-",""))=8,DATE(VALUE(RIGHT(SUBSTITUTE(SUBSTITUTE(B10,"/",""),"-",""),4)),VALUE(MID(SUBSTITUTE(SUBSTITUTE(B10,"/",""),"-",""),3,2)),VALUE(LEFT(SUBSTITUTE(SUBSTITUTE(B10,"/",""),"-",""),2))),"")))&gt;=EDATE(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,-60),IF(B10="","",IF(ISNUMBER(B10),IF(B10&gt;1000000,DATE(VALUE(RIGHT(TEXT(B10,"00000000"),4)),VALUE(MID(TEXT(B10,"00000000"),3,2)),VALUE(LEFT(TEXT(B10,"00000000"),2))),B10),IF(LEN(SUBSTITUTE(SUBSTITUTE(B10,"/",""),"-",""))=8,DATE(VALUE(RIGHT(SUBSTITUTE(SUBSTITUTE(B10,"/",""),"-",""),4)),VALUE(MID(SUBSTITUTE(SUBSTITUTE(B10,"/",""),"-",""),3,2)),VALUE(LEFT(SUBSTITUTE(SUBSTITUTE(B10,"/",""),"-",""),2))),"")))&lt;=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,"Sí","No"))</f>
        <v/>
      </c>
      <c r="F10" s="16" t="str">
        <f>IF(E10="","",IF(E10="No",0,ROUND(IF(C10="Universidad de León",D10,IF(C10="Otra Administración Pública",D10*Parametros!$B$6,0)),3)))</f>
        <v/>
      </c>
      <c r="G10" s="7"/>
    </row>
    <row r="11" spans="1:7" ht="18.95" customHeight="1" x14ac:dyDescent="0.25">
      <c r="A11" s="14">
        <v>6</v>
      </c>
      <c r="B11" s="11"/>
      <c r="C11" s="7"/>
      <c r="D11" s="15"/>
      <c r="E11" s="5" t="str">
        <f>IF(OR(Datos_generales!$D$5="",B11="",C11="",D11=""),"",IF(AND(IF(B11="","",IF(ISNUMBER(B11),IF(B11&gt;1000000,DATE(VALUE(RIGHT(TEXT(B11,"00000000"),4)),VALUE(MID(TEXT(B11,"00000000"),3,2)),VALUE(LEFT(TEXT(B11,"00000000"),2))),B11),IF(LEN(SUBSTITUTE(SUBSTITUTE(B11,"/",""),"-",""))=8,DATE(VALUE(RIGHT(SUBSTITUTE(SUBSTITUTE(B11,"/",""),"-",""),4)),VALUE(MID(SUBSTITUTE(SUBSTITUTE(B11,"/",""),"-",""),3,2)),VALUE(LEFT(SUBSTITUTE(SUBSTITUTE(B11,"/",""),"-",""),2))),"")))&gt;=EDATE(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,-60),IF(B11="","",IF(ISNUMBER(B11),IF(B11&gt;1000000,DATE(VALUE(RIGHT(TEXT(B11,"00000000"),4)),VALUE(MID(TEXT(B11,"00000000"),3,2)),VALUE(LEFT(TEXT(B11,"00000000"),2))),B11),IF(LEN(SUBSTITUTE(SUBSTITUTE(B11,"/",""),"-",""))=8,DATE(VALUE(RIGHT(SUBSTITUTE(SUBSTITUTE(B11,"/",""),"-",""),4)),VALUE(MID(SUBSTITUTE(SUBSTITUTE(B11,"/",""),"-",""),3,2)),VALUE(LEFT(SUBSTITUTE(SUBSTITUTE(B11,"/",""),"-",""),2))),"")))&lt;=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,"Sí","No"))</f>
        <v/>
      </c>
      <c r="F11" s="16" t="str">
        <f>IF(E11="","",IF(E11="No",0,ROUND(IF(C11="Universidad de León",D11,IF(C11="Otra Administración Pública",D11*Parametros!$B$6,0)),3)))</f>
        <v/>
      </c>
      <c r="G11" s="7"/>
    </row>
    <row r="12" spans="1:7" ht="18.95" customHeight="1" x14ac:dyDescent="0.25">
      <c r="A12" s="14">
        <v>7</v>
      </c>
      <c r="B12" s="11"/>
      <c r="C12" s="7"/>
      <c r="D12" s="15"/>
      <c r="E12" s="5" t="str">
        <f>IF(OR(Datos_generales!$D$5="",B12="",C12="",D12=""),"",IF(AND(IF(B12="","",IF(ISNUMBER(B12),IF(B12&gt;1000000,DATE(VALUE(RIGHT(TEXT(B12,"00000000"),4)),VALUE(MID(TEXT(B12,"00000000"),3,2)),VALUE(LEFT(TEXT(B12,"00000000"),2))),B12),IF(LEN(SUBSTITUTE(SUBSTITUTE(B12,"/",""),"-",""))=8,DATE(VALUE(RIGHT(SUBSTITUTE(SUBSTITUTE(B12,"/",""),"-",""),4)),VALUE(MID(SUBSTITUTE(SUBSTITUTE(B12,"/",""),"-",""),3,2)),VALUE(LEFT(SUBSTITUTE(SUBSTITUTE(B12,"/",""),"-",""),2))),"")))&gt;=EDATE(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,-60),IF(B12="","",IF(ISNUMBER(B12),IF(B12&gt;1000000,DATE(VALUE(RIGHT(TEXT(B12,"00000000"),4)),VALUE(MID(TEXT(B12,"00000000"),3,2)),VALUE(LEFT(TEXT(B12,"00000000"),2))),B12),IF(LEN(SUBSTITUTE(SUBSTITUTE(B12,"/",""),"-",""))=8,DATE(VALUE(RIGHT(SUBSTITUTE(SUBSTITUTE(B12,"/",""),"-",""),4)),VALUE(MID(SUBSTITUTE(SUBSTITUTE(B12,"/",""),"-",""),3,2)),VALUE(LEFT(SUBSTITUTE(SUBSTITUTE(B12,"/",""),"-",""),2))),"")))&lt;=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,"Sí","No"))</f>
        <v/>
      </c>
      <c r="F12" s="16" t="str">
        <f>IF(E12="","",IF(E12="No",0,ROUND(IF(C12="Universidad de León",D12,IF(C12="Otra Administración Pública",D12*Parametros!$B$6,0)),3)))</f>
        <v/>
      </c>
      <c r="G12" s="7"/>
    </row>
    <row r="13" spans="1:7" ht="18.95" customHeight="1" x14ac:dyDescent="0.25">
      <c r="A13" s="14">
        <v>8</v>
      </c>
      <c r="B13" s="11"/>
      <c r="C13" s="7"/>
      <c r="D13" s="15"/>
      <c r="E13" s="5" t="str">
        <f>IF(OR(Datos_generales!$D$5="",B13="",C13="",D13=""),"",IF(AND(IF(B13="","",IF(ISNUMBER(B13),IF(B13&gt;1000000,DATE(VALUE(RIGHT(TEXT(B13,"00000000"),4)),VALUE(MID(TEXT(B13,"00000000"),3,2)),VALUE(LEFT(TEXT(B13,"00000000"),2))),B13),IF(LEN(SUBSTITUTE(SUBSTITUTE(B13,"/",""),"-",""))=8,DATE(VALUE(RIGHT(SUBSTITUTE(SUBSTITUTE(B13,"/",""),"-",""),4)),VALUE(MID(SUBSTITUTE(SUBSTITUTE(B13,"/",""),"-",""),3,2)),VALUE(LEFT(SUBSTITUTE(SUBSTITUTE(B13,"/",""),"-",""),2))),"")))&gt;=EDATE(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,-60),IF(B13="","",IF(ISNUMBER(B13),IF(B13&gt;1000000,DATE(VALUE(RIGHT(TEXT(B13,"00000000"),4)),VALUE(MID(TEXT(B13,"00000000"),3,2)),VALUE(LEFT(TEXT(B13,"00000000"),2))),B13),IF(LEN(SUBSTITUTE(SUBSTITUTE(B13,"/",""),"-",""))=8,DATE(VALUE(RIGHT(SUBSTITUTE(SUBSTITUTE(B13,"/",""),"-",""),4)),VALUE(MID(SUBSTITUTE(SUBSTITUTE(B13,"/",""),"-",""),3,2)),VALUE(LEFT(SUBSTITUTE(SUBSTITUTE(B13,"/",""),"-",""),2))),"")))&lt;=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,"Sí","No"))</f>
        <v/>
      </c>
      <c r="F13" s="16" t="str">
        <f>IF(E13="","",IF(E13="No",0,ROUND(IF(C13="Universidad de León",D13,IF(C13="Otra Administración Pública",D13*Parametros!$B$6,0)),3)))</f>
        <v/>
      </c>
      <c r="G13" s="7"/>
    </row>
    <row r="14" spans="1:7" ht="18.95" customHeight="1" x14ac:dyDescent="0.25">
      <c r="A14" s="14">
        <v>9</v>
      </c>
      <c r="B14" s="11"/>
      <c r="C14" s="7"/>
      <c r="D14" s="15"/>
      <c r="E14" s="5" t="str">
        <f>IF(OR(Datos_generales!$D$5="",B14="",C14="",D14=""),"",IF(AND(IF(B14="","",IF(ISNUMBER(B14),IF(B14&gt;1000000,DATE(VALUE(RIGHT(TEXT(B14,"00000000"),4)),VALUE(MID(TEXT(B14,"00000000"),3,2)),VALUE(LEFT(TEXT(B14,"00000000"),2))),B14),IF(LEN(SUBSTITUTE(SUBSTITUTE(B14,"/",""),"-",""))=8,DATE(VALUE(RIGHT(SUBSTITUTE(SUBSTITUTE(B14,"/",""),"-",""),4)),VALUE(MID(SUBSTITUTE(SUBSTITUTE(B14,"/",""),"-",""),3,2)),VALUE(LEFT(SUBSTITUTE(SUBSTITUTE(B14,"/",""),"-",""),2))),"")))&gt;=EDATE(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,-60),IF(B14="","",IF(ISNUMBER(B14),IF(B14&gt;1000000,DATE(VALUE(RIGHT(TEXT(B14,"00000000"),4)),VALUE(MID(TEXT(B14,"00000000"),3,2)),VALUE(LEFT(TEXT(B14,"00000000"),2))),B14),IF(LEN(SUBSTITUTE(SUBSTITUTE(B14,"/",""),"-",""))=8,DATE(VALUE(RIGHT(SUBSTITUTE(SUBSTITUTE(B14,"/",""),"-",""),4)),VALUE(MID(SUBSTITUTE(SUBSTITUTE(B14,"/",""),"-",""),3,2)),VALUE(LEFT(SUBSTITUTE(SUBSTITUTE(B14,"/",""),"-",""),2))),"")))&lt;=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,"Sí","No"))</f>
        <v/>
      </c>
      <c r="F14" s="16" t="str">
        <f>IF(E14="","",IF(E14="No",0,ROUND(IF(C14="Universidad de León",D14,IF(C14="Otra Administración Pública",D14*Parametros!$B$6,0)),3)))</f>
        <v/>
      </c>
      <c r="G14" s="7"/>
    </row>
    <row r="15" spans="1:7" ht="18.95" customHeight="1" x14ac:dyDescent="0.25">
      <c r="A15" s="14">
        <v>10</v>
      </c>
      <c r="B15" s="11"/>
      <c r="C15" s="7"/>
      <c r="D15" s="15"/>
      <c r="E15" s="5" t="str">
        <f>IF(OR(Datos_generales!$D$5="",B15="",C15="",D15=""),"",IF(AND(IF(B15="","",IF(ISNUMBER(B15),IF(B15&gt;1000000,DATE(VALUE(RIGHT(TEXT(B15,"00000000"),4)),VALUE(MID(TEXT(B15,"00000000"),3,2)),VALUE(LEFT(TEXT(B15,"00000000"),2))),B15),IF(LEN(SUBSTITUTE(SUBSTITUTE(B15,"/",""),"-",""))=8,DATE(VALUE(RIGHT(SUBSTITUTE(SUBSTITUTE(B15,"/",""),"-",""),4)),VALUE(MID(SUBSTITUTE(SUBSTITUTE(B15,"/",""),"-",""),3,2)),VALUE(LEFT(SUBSTITUTE(SUBSTITUTE(B15,"/",""),"-",""),2))),"")))&gt;=EDATE(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,-60),IF(B15="","",IF(ISNUMBER(B15),IF(B15&gt;1000000,DATE(VALUE(RIGHT(TEXT(B15,"00000000"),4)),VALUE(MID(TEXT(B15,"00000000"),3,2)),VALUE(LEFT(TEXT(B15,"00000000"),2))),B15),IF(LEN(SUBSTITUTE(SUBSTITUTE(B15,"/",""),"-",""))=8,DATE(VALUE(RIGHT(SUBSTITUTE(SUBSTITUTE(B15,"/",""),"-",""),4)),VALUE(MID(SUBSTITUTE(SUBSTITUTE(B15,"/",""),"-",""),3,2)),VALUE(LEFT(SUBSTITUTE(SUBSTITUTE(B15,"/",""),"-",""),2))),"")))&lt;=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,"Sí","No"))</f>
        <v/>
      </c>
      <c r="F15" s="16" t="str">
        <f>IF(E15="","",IF(E15="No",0,ROUND(IF(C15="Universidad de León",D15,IF(C15="Otra Administración Pública",D15*Parametros!$B$6,0)),3)))</f>
        <v/>
      </c>
      <c r="G15" s="7"/>
    </row>
    <row r="16" spans="1:7" ht="18.95" customHeight="1" x14ac:dyDescent="0.25">
      <c r="A16" s="14">
        <v>11</v>
      </c>
      <c r="B16" s="11"/>
      <c r="C16" s="7"/>
      <c r="D16" s="15"/>
      <c r="E16" s="5" t="str">
        <f>IF(OR(Datos_generales!$D$5="",B16="",C16="",D16=""),"",IF(AND(IF(B16="","",IF(ISNUMBER(B16),IF(B16&gt;1000000,DATE(VALUE(RIGHT(TEXT(B16,"00000000"),4)),VALUE(MID(TEXT(B16,"00000000"),3,2)),VALUE(LEFT(TEXT(B16,"00000000"),2))),B16),IF(LEN(SUBSTITUTE(SUBSTITUTE(B16,"/",""),"-",""))=8,DATE(VALUE(RIGHT(SUBSTITUTE(SUBSTITUTE(B16,"/",""),"-",""),4)),VALUE(MID(SUBSTITUTE(SUBSTITUTE(B16,"/",""),"-",""),3,2)),VALUE(LEFT(SUBSTITUTE(SUBSTITUTE(B16,"/",""),"-",""),2))),"")))&gt;=EDATE(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,-60),IF(B16="","",IF(ISNUMBER(B16),IF(B16&gt;1000000,DATE(VALUE(RIGHT(TEXT(B16,"00000000"),4)),VALUE(MID(TEXT(B16,"00000000"),3,2)),VALUE(LEFT(TEXT(B16,"00000000"),2))),B16),IF(LEN(SUBSTITUTE(SUBSTITUTE(B16,"/",""),"-",""))=8,DATE(VALUE(RIGHT(SUBSTITUTE(SUBSTITUTE(B16,"/",""),"-",""),4)),VALUE(MID(SUBSTITUTE(SUBSTITUTE(B16,"/",""),"-",""),3,2)),VALUE(LEFT(SUBSTITUTE(SUBSTITUTE(B16,"/",""),"-",""),2))),"")))&lt;=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,"Sí","No"))</f>
        <v/>
      </c>
      <c r="F16" s="16" t="str">
        <f>IF(E16="","",IF(E16="No",0,ROUND(IF(C16="Universidad de León",D16,IF(C16="Otra Administración Pública",D16*Parametros!$B$6,0)),3)))</f>
        <v/>
      </c>
      <c r="G16" s="7"/>
    </row>
    <row r="17" spans="1:7" ht="18.95" customHeight="1" x14ac:dyDescent="0.25">
      <c r="A17" s="14">
        <v>12</v>
      </c>
      <c r="B17" s="11"/>
      <c r="C17" s="7"/>
      <c r="D17" s="15"/>
      <c r="E17" s="5" t="str">
        <f>IF(OR(Datos_generales!$D$5="",B17="",C17="",D17=""),"",IF(AND(IF(B17="","",IF(ISNUMBER(B17),IF(B17&gt;1000000,DATE(VALUE(RIGHT(TEXT(B17,"00000000"),4)),VALUE(MID(TEXT(B17,"00000000"),3,2)),VALUE(LEFT(TEXT(B17,"00000000"),2))),B17),IF(LEN(SUBSTITUTE(SUBSTITUTE(B17,"/",""),"-",""))=8,DATE(VALUE(RIGHT(SUBSTITUTE(SUBSTITUTE(B17,"/",""),"-",""),4)),VALUE(MID(SUBSTITUTE(SUBSTITUTE(B17,"/",""),"-",""),3,2)),VALUE(LEFT(SUBSTITUTE(SUBSTITUTE(B17,"/",""),"-",""),2))),"")))&gt;=EDATE(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,-60),IF(B17="","",IF(ISNUMBER(B17),IF(B17&gt;1000000,DATE(VALUE(RIGHT(TEXT(B17,"00000000"),4)),VALUE(MID(TEXT(B17,"00000000"),3,2)),VALUE(LEFT(TEXT(B17,"00000000"),2))),B17),IF(LEN(SUBSTITUTE(SUBSTITUTE(B17,"/",""),"-",""))=8,DATE(VALUE(RIGHT(SUBSTITUTE(SUBSTITUTE(B17,"/",""),"-",""),4)),VALUE(MID(SUBSTITUTE(SUBSTITUTE(B17,"/",""),"-",""),3,2)),VALUE(LEFT(SUBSTITUTE(SUBSTITUTE(B17,"/",""),"-",""),2))),"")))&lt;=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,"Sí","No"))</f>
        <v/>
      </c>
      <c r="F17" s="16" t="str">
        <f>IF(E17="","",IF(E17="No",0,ROUND(IF(C17="Universidad de León",D17,IF(C17="Otra Administración Pública",D17*Parametros!$B$6,0)),3)))</f>
        <v/>
      </c>
      <c r="G17" s="7"/>
    </row>
    <row r="18" spans="1:7" ht="18.95" customHeight="1" x14ac:dyDescent="0.25">
      <c r="A18" s="14">
        <v>13</v>
      </c>
      <c r="B18" s="11"/>
      <c r="C18" s="7"/>
      <c r="D18" s="15"/>
      <c r="E18" s="5" t="str">
        <f>IF(OR(Datos_generales!$D$5="",B18="",C18="",D18=""),"",IF(AND(IF(B18="","",IF(ISNUMBER(B18),IF(B18&gt;1000000,DATE(VALUE(RIGHT(TEXT(B18,"00000000"),4)),VALUE(MID(TEXT(B18,"00000000"),3,2)),VALUE(LEFT(TEXT(B18,"00000000"),2))),B18),IF(LEN(SUBSTITUTE(SUBSTITUTE(B18,"/",""),"-",""))=8,DATE(VALUE(RIGHT(SUBSTITUTE(SUBSTITUTE(B18,"/",""),"-",""),4)),VALUE(MID(SUBSTITUTE(SUBSTITUTE(B18,"/",""),"-",""),3,2)),VALUE(LEFT(SUBSTITUTE(SUBSTITUTE(B18,"/",""),"-",""),2))),"")))&gt;=EDATE(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,-60),IF(B18="","",IF(ISNUMBER(B18),IF(B18&gt;1000000,DATE(VALUE(RIGHT(TEXT(B18,"00000000"),4)),VALUE(MID(TEXT(B18,"00000000"),3,2)),VALUE(LEFT(TEXT(B18,"00000000"),2))),B18),IF(LEN(SUBSTITUTE(SUBSTITUTE(B18,"/",""),"-",""))=8,DATE(VALUE(RIGHT(SUBSTITUTE(SUBSTITUTE(B18,"/",""),"-",""),4)),VALUE(MID(SUBSTITUTE(SUBSTITUTE(B18,"/",""),"-",""),3,2)),VALUE(LEFT(SUBSTITUTE(SUBSTITUTE(B18,"/",""),"-",""),2))),"")))&lt;=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,"Sí","No"))</f>
        <v/>
      </c>
      <c r="F18" s="16" t="str">
        <f>IF(E18="","",IF(E18="No",0,ROUND(IF(C18="Universidad de León",D18,IF(C18="Otra Administración Pública",D18*Parametros!$B$6,0)),3)))</f>
        <v/>
      </c>
      <c r="G18" s="7"/>
    </row>
    <row r="19" spans="1:7" ht="18.95" customHeight="1" x14ac:dyDescent="0.25">
      <c r="A19" s="14">
        <v>14</v>
      </c>
      <c r="B19" s="11"/>
      <c r="C19" s="7"/>
      <c r="D19" s="15"/>
      <c r="E19" s="5" t="str">
        <f>IF(OR(Datos_generales!$D$5="",B19="",C19="",D19=""),"",IF(AND(IF(B19="","",IF(ISNUMBER(B19),IF(B19&gt;1000000,DATE(VALUE(RIGHT(TEXT(B19,"00000000"),4)),VALUE(MID(TEXT(B19,"00000000"),3,2)),VALUE(LEFT(TEXT(B19,"00000000"),2))),B19),IF(LEN(SUBSTITUTE(SUBSTITUTE(B19,"/",""),"-",""))=8,DATE(VALUE(RIGHT(SUBSTITUTE(SUBSTITUTE(B19,"/",""),"-",""),4)),VALUE(MID(SUBSTITUTE(SUBSTITUTE(B19,"/",""),"-",""),3,2)),VALUE(LEFT(SUBSTITUTE(SUBSTITUTE(B19,"/",""),"-",""),2))),"")))&gt;=EDATE(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,-60),IF(B19="","",IF(ISNUMBER(B19),IF(B19&gt;1000000,DATE(VALUE(RIGHT(TEXT(B19,"00000000"),4)),VALUE(MID(TEXT(B19,"00000000"),3,2)),VALUE(LEFT(TEXT(B19,"00000000"),2))),B19),IF(LEN(SUBSTITUTE(SUBSTITUTE(B19,"/",""),"-",""))=8,DATE(VALUE(RIGHT(SUBSTITUTE(SUBSTITUTE(B19,"/",""),"-",""),4)),VALUE(MID(SUBSTITUTE(SUBSTITUTE(B19,"/",""),"-",""),3,2)),VALUE(LEFT(SUBSTITUTE(SUBSTITUTE(B19,"/",""),"-",""),2))),"")))&lt;=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,"Sí","No"))</f>
        <v/>
      </c>
      <c r="F19" s="16" t="str">
        <f>IF(E19="","",IF(E19="No",0,ROUND(IF(C19="Universidad de León",D19,IF(C19="Otra Administración Pública",D19*Parametros!$B$6,0)),3)))</f>
        <v/>
      </c>
      <c r="G19" s="7"/>
    </row>
    <row r="20" spans="1:7" ht="18.95" customHeight="1" x14ac:dyDescent="0.25">
      <c r="A20" s="14">
        <v>15</v>
      </c>
      <c r="B20" s="11"/>
      <c r="C20" s="7"/>
      <c r="D20" s="15"/>
      <c r="E20" s="5" t="str">
        <f>IF(OR(Datos_generales!$D$5="",B20="",C20="",D20=""),"",IF(AND(IF(B20="","",IF(ISNUMBER(B20),IF(B20&gt;1000000,DATE(VALUE(RIGHT(TEXT(B20,"00000000"),4)),VALUE(MID(TEXT(B20,"00000000"),3,2)),VALUE(LEFT(TEXT(B20,"00000000"),2))),B20),IF(LEN(SUBSTITUTE(SUBSTITUTE(B20,"/",""),"-",""))=8,DATE(VALUE(RIGHT(SUBSTITUTE(SUBSTITUTE(B20,"/",""),"-",""),4)),VALUE(MID(SUBSTITUTE(SUBSTITUTE(B20,"/",""),"-",""),3,2)),VALUE(LEFT(SUBSTITUTE(SUBSTITUTE(B20,"/",""),"-",""),2))),"")))&gt;=EDATE(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,-60),IF(B20="","",IF(ISNUMBER(B20),IF(B20&gt;1000000,DATE(VALUE(RIGHT(TEXT(B20,"00000000"),4)),VALUE(MID(TEXT(B20,"00000000"),3,2)),VALUE(LEFT(TEXT(B20,"00000000"),2))),B20),IF(LEN(SUBSTITUTE(SUBSTITUTE(B20,"/",""),"-",""))=8,DATE(VALUE(RIGHT(SUBSTITUTE(SUBSTITUTE(B20,"/",""),"-",""),4)),VALUE(MID(SUBSTITUTE(SUBSTITUTE(B20,"/",""),"-",""),3,2)),VALUE(LEFT(SUBSTITUTE(SUBSTITUTE(B20,"/",""),"-",""),2))),"")))&lt;=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,"Sí","No"))</f>
        <v/>
      </c>
      <c r="F20" s="16" t="str">
        <f>IF(E20="","",IF(E20="No",0,ROUND(IF(C20="Universidad de León",D20,IF(C20="Otra Administración Pública",D20*Parametros!$B$6,0)),3)))</f>
        <v/>
      </c>
      <c r="G20" s="7"/>
    </row>
    <row r="21" spans="1:7" ht="18.95" customHeight="1" x14ac:dyDescent="0.25">
      <c r="A21" s="14">
        <v>16</v>
      </c>
      <c r="B21" s="11"/>
      <c r="C21" s="7"/>
      <c r="D21" s="15"/>
      <c r="E21" s="5" t="str">
        <f>IF(OR(Datos_generales!$D$5="",B21="",C21="",D21=""),"",IF(AND(IF(B21="","",IF(ISNUMBER(B21),IF(B21&gt;1000000,DATE(VALUE(RIGHT(TEXT(B21,"00000000"),4)),VALUE(MID(TEXT(B21,"00000000"),3,2)),VALUE(LEFT(TEXT(B21,"00000000"),2))),B21),IF(LEN(SUBSTITUTE(SUBSTITUTE(B21,"/",""),"-",""))=8,DATE(VALUE(RIGHT(SUBSTITUTE(SUBSTITUTE(B21,"/",""),"-",""),4)),VALUE(MID(SUBSTITUTE(SUBSTITUTE(B21,"/",""),"-",""),3,2)),VALUE(LEFT(SUBSTITUTE(SUBSTITUTE(B21,"/",""),"-",""),2))),"")))&gt;=EDATE(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,-60),IF(B21="","",IF(ISNUMBER(B21),IF(B21&gt;1000000,DATE(VALUE(RIGHT(TEXT(B21,"00000000"),4)),VALUE(MID(TEXT(B21,"00000000"),3,2)),VALUE(LEFT(TEXT(B21,"00000000"),2))),B21),IF(LEN(SUBSTITUTE(SUBSTITUTE(B21,"/",""),"-",""))=8,DATE(VALUE(RIGHT(SUBSTITUTE(SUBSTITUTE(B21,"/",""),"-",""),4)),VALUE(MID(SUBSTITUTE(SUBSTITUTE(B21,"/",""),"-",""),3,2)),VALUE(LEFT(SUBSTITUTE(SUBSTITUTE(B21,"/",""),"-",""),2))),"")))&lt;=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,"Sí","No"))</f>
        <v/>
      </c>
      <c r="F21" s="16" t="str">
        <f>IF(E21="","",IF(E21="No",0,ROUND(IF(C21="Universidad de León",D21,IF(C21="Otra Administración Pública",D21*Parametros!$B$6,0)),3)))</f>
        <v/>
      </c>
      <c r="G21" s="7"/>
    </row>
    <row r="22" spans="1:7" ht="18.95" customHeight="1" x14ac:dyDescent="0.25">
      <c r="A22" s="14">
        <v>17</v>
      </c>
      <c r="B22" s="11"/>
      <c r="C22" s="7"/>
      <c r="D22" s="15"/>
      <c r="E22" s="5" t="str">
        <f>IF(OR(Datos_generales!$D$5="",B22="",C22="",D22=""),"",IF(AND(IF(B22="","",IF(ISNUMBER(B22),IF(B22&gt;1000000,DATE(VALUE(RIGHT(TEXT(B22,"00000000"),4)),VALUE(MID(TEXT(B22,"00000000"),3,2)),VALUE(LEFT(TEXT(B22,"00000000"),2))),B22),IF(LEN(SUBSTITUTE(SUBSTITUTE(B22,"/",""),"-",""))=8,DATE(VALUE(RIGHT(SUBSTITUTE(SUBSTITUTE(B22,"/",""),"-",""),4)),VALUE(MID(SUBSTITUTE(SUBSTITUTE(B22,"/",""),"-",""),3,2)),VALUE(LEFT(SUBSTITUTE(SUBSTITUTE(B22,"/",""),"-",""),2))),"")))&gt;=EDATE(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,-60),IF(B22="","",IF(ISNUMBER(B22),IF(B22&gt;1000000,DATE(VALUE(RIGHT(TEXT(B22,"00000000"),4)),VALUE(MID(TEXT(B22,"00000000"),3,2)),VALUE(LEFT(TEXT(B22,"00000000"),2))),B22),IF(LEN(SUBSTITUTE(SUBSTITUTE(B22,"/",""),"-",""))=8,DATE(VALUE(RIGHT(SUBSTITUTE(SUBSTITUTE(B22,"/",""),"-",""),4)),VALUE(MID(SUBSTITUTE(SUBSTITUTE(B22,"/",""),"-",""),3,2)),VALUE(LEFT(SUBSTITUTE(SUBSTITUTE(B22,"/",""),"-",""),2))),"")))&lt;=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,"Sí","No"))</f>
        <v/>
      </c>
      <c r="F22" s="16" t="str">
        <f>IF(E22="","",IF(E22="No",0,ROUND(IF(C22="Universidad de León",D22,IF(C22="Otra Administración Pública",D22*Parametros!$B$6,0)),3)))</f>
        <v/>
      </c>
      <c r="G22" s="7"/>
    </row>
    <row r="23" spans="1:7" ht="18.95" customHeight="1" x14ac:dyDescent="0.25">
      <c r="A23" s="14">
        <v>18</v>
      </c>
      <c r="B23" s="11"/>
      <c r="C23" s="7"/>
      <c r="D23" s="15"/>
      <c r="E23" s="5" t="str">
        <f>IF(OR(Datos_generales!$D$5="",B23="",C23="",D23=""),"",IF(AND(IF(B23="","",IF(ISNUMBER(B23),IF(B23&gt;1000000,DATE(VALUE(RIGHT(TEXT(B23,"00000000"),4)),VALUE(MID(TEXT(B23,"00000000"),3,2)),VALUE(LEFT(TEXT(B23,"00000000"),2))),B23),IF(LEN(SUBSTITUTE(SUBSTITUTE(B23,"/",""),"-",""))=8,DATE(VALUE(RIGHT(SUBSTITUTE(SUBSTITUTE(B23,"/",""),"-",""),4)),VALUE(MID(SUBSTITUTE(SUBSTITUTE(B23,"/",""),"-",""),3,2)),VALUE(LEFT(SUBSTITUTE(SUBSTITUTE(B23,"/",""),"-",""),2))),"")))&gt;=EDATE(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,-60),IF(B23="","",IF(ISNUMBER(B23),IF(B23&gt;1000000,DATE(VALUE(RIGHT(TEXT(B23,"00000000"),4)),VALUE(MID(TEXT(B23,"00000000"),3,2)),VALUE(LEFT(TEXT(B23,"00000000"),2))),B23),IF(LEN(SUBSTITUTE(SUBSTITUTE(B23,"/",""),"-",""))=8,DATE(VALUE(RIGHT(SUBSTITUTE(SUBSTITUTE(B23,"/",""),"-",""),4)),VALUE(MID(SUBSTITUTE(SUBSTITUTE(B23,"/",""),"-",""),3,2)),VALUE(LEFT(SUBSTITUTE(SUBSTITUTE(B23,"/",""),"-",""),2))),"")))&lt;=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,"Sí","No"))</f>
        <v/>
      </c>
      <c r="F23" s="16" t="str">
        <f>IF(E23="","",IF(E23="No",0,ROUND(IF(C23="Universidad de León",D23,IF(C23="Otra Administración Pública",D23*Parametros!$B$6,0)),3)))</f>
        <v/>
      </c>
      <c r="G23" s="7"/>
    </row>
    <row r="24" spans="1:7" ht="18.95" customHeight="1" x14ac:dyDescent="0.25">
      <c r="A24" s="14">
        <v>19</v>
      </c>
      <c r="B24" s="11"/>
      <c r="C24" s="7"/>
      <c r="D24" s="15"/>
      <c r="E24" s="5" t="str">
        <f>IF(OR(Datos_generales!$D$5="",B24="",C24="",D24=""),"",IF(AND(IF(B24="","",IF(ISNUMBER(B24),IF(B24&gt;1000000,DATE(VALUE(RIGHT(TEXT(B24,"00000000"),4)),VALUE(MID(TEXT(B24,"00000000"),3,2)),VALUE(LEFT(TEXT(B24,"00000000"),2))),B24),IF(LEN(SUBSTITUTE(SUBSTITUTE(B24,"/",""),"-",""))=8,DATE(VALUE(RIGHT(SUBSTITUTE(SUBSTITUTE(B24,"/",""),"-",""),4)),VALUE(MID(SUBSTITUTE(SUBSTITUTE(B24,"/",""),"-",""),3,2)),VALUE(LEFT(SUBSTITUTE(SUBSTITUTE(B24,"/",""),"-",""),2))),"")))&gt;=EDATE(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,-60),IF(B24="","",IF(ISNUMBER(B24),IF(B24&gt;1000000,DATE(VALUE(RIGHT(TEXT(B24,"00000000"),4)),VALUE(MID(TEXT(B24,"00000000"),3,2)),VALUE(LEFT(TEXT(B24,"00000000"),2))),B24),IF(LEN(SUBSTITUTE(SUBSTITUTE(B24,"/",""),"-",""))=8,DATE(VALUE(RIGHT(SUBSTITUTE(SUBSTITUTE(B24,"/",""),"-",""),4)),VALUE(MID(SUBSTITUTE(SUBSTITUTE(B24,"/",""),"-",""),3,2)),VALUE(LEFT(SUBSTITUTE(SUBSTITUTE(B24,"/",""),"-",""),2))),"")))&lt;=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,"Sí","No"))</f>
        <v/>
      </c>
      <c r="F24" s="16" t="str">
        <f>IF(E24="","",IF(E24="No",0,ROUND(IF(C24="Universidad de León",D24,IF(C24="Otra Administración Pública",D24*Parametros!$B$6,0)),3)))</f>
        <v/>
      </c>
      <c r="G24" s="7"/>
    </row>
    <row r="25" spans="1:7" ht="18.95" customHeight="1" x14ac:dyDescent="0.25">
      <c r="A25" s="14">
        <v>20</v>
      </c>
      <c r="B25" s="11"/>
      <c r="C25" s="7"/>
      <c r="D25" s="15"/>
      <c r="E25" s="5" t="str">
        <f>IF(OR(Datos_generales!$D$5="",B25="",C25="",D25=""),"",IF(AND(IF(B25="","",IF(ISNUMBER(B25),IF(B25&gt;1000000,DATE(VALUE(RIGHT(TEXT(B25,"00000000"),4)),VALUE(MID(TEXT(B25,"00000000"),3,2)),VALUE(LEFT(TEXT(B25,"00000000"),2))),B25),IF(LEN(SUBSTITUTE(SUBSTITUTE(B25,"/",""),"-",""))=8,DATE(VALUE(RIGHT(SUBSTITUTE(SUBSTITUTE(B25,"/",""),"-",""),4)),VALUE(MID(SUBSTITUTE(SUBSTITUTE(B25,"/",""),"-",""),3,2)),VALUE(LEFT(SUBSTITUTE(SUBSTITUTE(B25,"/",""),"-",""),2))),"")))&gt;=EDATE(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,-60),IF(B25="","",IF(ISNUMBER(B25),IF(B25&gt;1000000,DATE(VALUE(RIGHT(TEXT(B25,"00000000"),4)),VALUE(MID(TEXT(B25,"00000000"),3,2)),VALUE(LEFT(TEXT(B25,"00000000"),2))),B25),IF(LEN(SUBSTITUTE(SUBSTITUTE(B25,"/",""),"-",""))=8,DATE(VALUE(RIGHT(SUBSTITUTE(SUBSTITUTE(B25,"/",""),"-",""),4)),VALUE(MID(SUBSTITUTE(SUBSTITUTE(B25,"/",""),"-",""),3,2)),VALUE(LEFT(SUBSTITUTE(SUBSTITUTE(B25,"/",""),"-",""),2))),"")))&lt;=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,"Sí","No"))</f>
        <v/>
      </c>
      <c r="F25" s="16" t="str">
        <f>IF(E25="","",IF(E25="No",0,ROUND(IF(C25="Universidad de León",D25,IF(C25="Otra Administración Pública",D25*Parametros!$B$6,0)),3)))</f>
        <v/>
      </c>
      <c r="G25" s="7"/>
    </row>
    <row r="26" spans="1:7" ht="18.95" customHeight="1" x14ac:dyDescent="0.25">
      <c r="A26" s="1"/>
      <c r="B26" s="1"/>
      <c r="C26" s="1"/>
      <c r="D26" s="1"/>
      <c r="E26" s="1"/>
      <c r="F26" s="1"/>
      <c r="G26" s="1"/>
    </row>
    <row r="27" spans="1:7" ht="18.95" customHeight="1" x14ac:dyDescent="0.25">
      <c r="A27" s="37" t="s">
        <v>23</v>
      </c>
      <c r="B27" s="23"/>
      <c r="C27" s="23"/>
      <c r="D27" s="23"/>
      <c r="E27" s="24"/>
      <c r="F27" s="16">
        <f>SUM(F6:F25)</f>
        <v>0</v>
      </c>
      <c r="G27" s="1"/>
    </row>
    <row r="28" spans="1:7" ht="18.95" customHeight="1" x14ac:dyDescent="0.25">
      <c r="A28" s="37" t="s">
        <v>24</v>
      </c>
      <c r="B28" s="23"/>
      <c r="C28" s="23"/>
      <c r="D28" s="23"/>
      <c r="E28" s="24"/>
      <c r="F28" s="16">
        <f>MIN(F27,Parametros!$B$4)</f>
        <v>0</v>
      </c>
      <c r="G28" s="1"/>
    </row>
    <row r="29" spans="1:7" ht="18.95" customHeight="1" x14ac:dyDescent="0.25"/>
    <row r="30" spans="1:7" ht="18.95" customHeight="1" x14ac:dyDescent="0.25"/>
    <row r="31" spans="1:7" ht="18.95" customHeight="1" x14ac:dyDescent="0.25"/>
    <row r="32" spans="1:7" ht="18.95" customHeight="1" x14ac:dyDescent="0.25"/>
    <row r="33" ht="18.95" customHeight="1" x14ac:dyDescent="0.25"/>
    <row r="34" ht="18.95" customHeight="1" x14ac:dyDescent="0.25"/>
    <row r="35" ht="18.95" customHeight="1" x14ac:dyDescent="0.25"/>
    <row r="36" ht="18.95" customHeight="1" x14ac:dyDescent="0.25"/>
    <row r="37" ht="18.95" customHeight="1" x14ac:dyDescent="0.25"/>
    <row r="38" ht="18.95" customHeight="1" x14ac:dyDescent="0.25"/>
    <row r="39" ht="18.95" customHeight="1" x14ac:dyDescent="0.25"/>
    <row r="40" ht="18.95" customHeight="1" x14ac:dyDescent="0.25"/>
    <row r="41" ht="18.95" customHeight="1" x14ac:dyDescent="0.25"/>
    <row r="42" ht="18.95" customHeight="1" x14ac:dyDescent="0.25"/>
    <row r="43" ht="18.95" customHeight="1" x14ac:dyDescent="0.25"/>
    <row r="44" ht="18.95" customHeight="1" x14ac:dyDescent="0.25"/>
    <row r="45" ht="18.95" customHeight="1" x14ac:dyDescent="0.25"/>
    <row r="46" ht="18.95" customHeight="1" x14ac:dyDescent="0.25"/>
    <row r="47" ht="18.95" customHeight="1" x14ac:dyDescent="0.25"/>
    <row r="48" ht="18.95" customHeight="1" x14ac:dyDescent="0.25"/>
    <row r="49" ht="18.95" customHeight="1" x14ac:dyDescent="0.25"/>
    <row r="50" ht="18.95" customHeight="1" x14ac:dyDescent="0.25"/>
    <row r="51" ht="18.95" customHeight="1" x14ac:dyDescent="0.25"/>
    <row r="52" ht="18.95" customHeight="1" x14ac:dyDescent="0.25"/>
    <row r="53" ht="18.95" customHeight="1" x14ac:dyDescent="0.25"/>
    <row r="54" ht="18.95" customHeight="1" x14ac:dyDescent="0.25"/>
    <row r="55" ht="18.95" customHeight="1" x14ac:dyDescent="0.25"/>
    <row r="56" ht="18.95" customHeight="1" x14ac:dyDescent="0.25"/>
    <row r="57" ht="18.95" customHeight="1" x14ac:dyDescent="0.25"/>
    <row r="58" ht="18.95" customHeight="1" x14ac:dyDescent="0.25"/>
    <row r="59" ht="18.95" customHeight="1" x14ac:dyDescent="0.25"/>
    <row r="60" ht="18.95" customHeight="1" x14ac:dyDescent="0.25"/>
    <row r="61" ht="18.95" customHeight="1" x14ac:dyDescent="0.25"/>
    <row r="62" ht="18.95" customHeight="1" x14ac:dyDescent="0.25"/>
    <row r="63" ht="18.95" customHeight="1" x14ac:dyDescent="0.25"/>
    <row r="64" ht="18.95" customHeight="1" x14ac:dyDescent="0.25"/>
    <row r="65" ht="18.95" customHeight="1" x14ac:dyDescent="0.25"/>
    <row r="66" ht="18.95" customHeight="1" x14ac:dyDescent="0.25"/>
    <row r="67" ht="18.95" customHeight="1" x14ac:dyDescent="0.25"/>
    <row r="68" ht="18.95" customHeight="1" x14ac:dyDescent="0.25"/>
    <row r="69" ht="18.95" customHeight="1" x14ac:dyDescent="0.25"/>
    <row r="70" ht="18.95" customHeight="1" x14ac:dyDescent="0.25"/>
    <row r="71" ht="18.95" customHeight="1" x14ac:dyDescent="0.25"/>
    <row r="72" ht="18.95" customHeight="1" x14ac:dyDescent="0.25"/>
    <row r="73" ht="18.95" customHeight="1" x14ac:dyDescent="0.25"/>
    <row r="74" ht="18.95" customHeight="1" x14ac:dyDescent="0.25"/>
    <row r="75" ht="18.95" customHeight="1" x14ac:dyDescent="0.25"/>
    <row r="76" ht="18.95" customHeight="1" x14ac:dyDescent="0.25"/>
    <row r="77" ht="18.95" customHeight="1" x14ac:dyDescent="0.25"/>
    <row r="78" ht="18.95" customHeight="1" x14ac:dyDescent="0.25"/>
    <row r="79" ht="18.95" customHeight="1" x14ac:dyDescent="0.25"/>
    <row r="80" ht="18.95" customHeight="1" x14ac:dyDescent="0.25"/>
    <row r="81" ht="18.95" customHeight="1" x14ac:dyDescent="0.25"/>
    <row r="82" ht="18.95" customHeight="1" x14ac:dyDescent="0.25"/>
    <row r="83" ht="18.95" customHeight="1" x14ac:dyDescent="0.25"/>
    <row r="84" ht="18.95" customHeight="1" x14ac:dyDescent="0.25"/>
    <row r="85" ht="18.95" customHeight="1" x14ac:dyDescent="0.25"/>
    <row r="86" ht="18.95" customHeight="1" x14ac:dyDescent="0.25"/>
    <row r="87" ht="18.95" customHeight="1" x14ac:dyDescent="0.25"/>
    <row r="88" ht="18.95" customHeight="1" x14ac:dyDescent="0.25"/>
    <row r="89" ht="18.95" customHeight="1" x14ac:dyDescent="0.25"/>
    <row r="90" ht="18.95" customHeight="1" x14ac:dyDescent="0.25"/>
    <row r="91" ht="18.95" customHeight="1" x14ac:dyDescent="0.25"/>
    <row r="92" ht="18.95" customHeight="1" x14ac:dyDescent="0.25"/>
    <row r="93" ht="18.95" customHeight="1" x14ac:dyDescent="0.25"/>
    <row r="94" ht="18.95" customHeight="1" x14ac:dyDescent="0.25"/>
    <row r="95" ht="18.95" customHeight="1" x14ac:dyDescent="0.25"/>
    <row r="96" ht="18.95" customHeight="1" x14ac:dyDescent="0.25"/>
    <row r="97" ht="18.95" customHeight="1" x14ac:dyDescent="0.25"/>
    <row r="98" ht="18.95" customHeight="1" x14ac:dyDescent="0.25"/>
    <row r="99" ht="18.95" customHeight="1" x14ac:dyDescent="0.25"/>
    <row r="100" ht="18.95" customHeight="1" x14ac:dyDescent="0.25"/>
    <row r="101" ht="18.95" customHeight="1" x14ac:dyDescent="0.25"/>
    <row r="102" ht="18.95" customHeight="1" x14ac:dyDescent="0.25"/>
    <row r="103" ht="18.95" customHeight="1" x14ac:dyDescent="0.25"/>
    <row r="104" ht="18.95" customHeight="1" x14ac:dyDescent="0.25"/>
    <row r="105" ht="18.95" customHeight="1" x14ac:dyDescent="0.25"/>
    <row r="106" ht="18.95" customHeight="1" x14ac:dyDescent="0.25"/>
    <row r="107" ht="18.95" customHeight="1" x14ac:dyDescent="0.25"/>
    <row r="108" ht="18.95" customHeight="1" x14ac:dyDescent="0.25"/>
    <row r="109" ht="18.95" customHeight="1" x14ac:dyDescent="0.25"/>
    <row r="110" ht="18.95" customHeight="1" x14ac:dyDescent="0.25"/>
    <row r="111" ht="18.95" customHeight="1" x14ac:dyDescent="0.25"/>
    <row r="112" ht="18.95" customHeight="1" x14ac:dyDescent="0.25"/>
    <row r="113" ht="18.95" customHeight="1" x14ac:dyDescent="0.25"/>
    <row r="114" ht="18.95" customHeight="1" x14ac:dyDescent="0.25"/>
    <row r="115" ht="18.95" customHeight="1" x14ac:dyDescent="0.25"/>
    <row r="116" ht="18.95" customHeight="1" x14ac:dyDescent="0.25"/>
    <row r="117" ht="18.95" customHeight="1" x14ac:dyDescent="0.25"/>
    <row r="118" ht="18.95" customHeight="1" x14ac:dyDescent="0.25"/>
    <row r="119" ht="18.95" customHeight="1" x14ac:dyDescent="0.25"/>
    <row r="120" ht="18.95" customHeight="1" x14ac:dyDescent="0.25"/>
    <row r="121" ht="18.95" customHeight="1" x14ac:dyDescent="0.25"/>
    <row r="122" ht="18.95" customHeight="1" x14ac:dyDescent="0.25"/>
    <row r="123" ht="18.95" customHeight="1" x14ac:dyDescent="0.25"/>
    <row r="124" ht="18.95" customHeight="1" x14ac:dyDescent="0.25"/>
    <row r="125" ht="18.95" customHeight="1" x14ac:dyDescent="0.25"/>
    <row r="126" ht="18.95" customHeight="1" x14ac:dyDescent="0.25"/>
    <row r="127" ht="18.95" customHeight="1" x14ac:dyDescent="0.25"/>
    <row r="128" ht="18.95" customHeight="1" x14ac:dyDescent="0.25"/>
    <row r="129" ht="18.95" customHeight="1" x14ac:dyDescent="0.25"/>
    <row r="130" ht="18.95" customHeight="1" x14ac:dyDescent="0.25"/>
    <row r="131" ht="18.95" customHeight="1" x14ac:dyDescent="0.25"/>
    <row r="132" ht="18.95" customHeight="1" x14ac:dyDescent="0.25"/>
    <row r="133" ht="18.95" customHeight="1" x14ac:dyDescent="0.25"/>
    <row r="134" ht="18.95" customHeight="1" x14ac:dyDescent="0.25"/>
    <row r="135" ht="18.95" customHeight="1" x14ac:dyDescent="0.25"/>
    <row r="136" ht="18.95" customHeight="1" x14ac:dyDescent="0.25"/>
    <row r="137" ht="18.95" customHeight="1" x14ac:dyDescent="0.25"/>
    <row r="138" ht="18.95" customHeight="1" x14ac:dyDescent="0.25"/>
    <row r="139" ht="18.95" customHeight="1" x14ac:dyDescent="0.25"/>
    <row r="140" ht="18.95" customHeight="1" x14ac:dyDescent="0.25"/>
    <row r="141" ht="18.95" customHeight="1" x14ac:dyDescent="0.25"/>
    <row r="142" ht="18.95" customHeight="1" x14ac:dyDescent="0.25"/>
    <row r="143" ht="18.95" customHeight="1" x14ac:dyDescent="0.25"/>
    <row r="144" ht="18.95" customHeight="1" x14ac:dyDescent="0.25"/>
    <row r="145" ht="18.95" customHeight="1" x14ac:dyDescent="0.25"/>
    <row r="146" ht="18.95" customHeight="1" x14ac:dyDescent="0.25"/>
    <row r="147" ht="18.95" customHeight="1" x14ac:dyDescent="0.25"/>
    <row r="148" ht="18.95" customHeight="1" x14ac:dyDescent="0.25"/>
    <row r="149" ht="18.95" customHeight="1" x14ac:dyDescent="0.25"/>
    <row r="150" ht="18.95" customHeight="1" x14ac:dyDescent="0.25"/>
    <row r="151" ht="18.95" customHeight="1" x14ac:dyDescent="0.25"/>
    <row r="152" ht="18.95" customHeight="1" x14ac:dyDescent="0.25"/>
    <row r="153" ht="18.95" customHeight="1" x14ac:dyDescent="0.25"/>
    <row r="154" ht="18.95" customHeight="1" x14ac:dyDescent="0.25"/>
    <row r="155" ht="18.95" customHeight="1" x14ac:dyDescent="0.25"/>
    <row r="156" ht="18.95" customHeight="1" x14ac:dyDescent="0.25"/>
    <row r="157" ht="18.95" customHeight="1" x14ac:dyDescent="0.25"/>
    <row r="158" ht="18.95" customHeight="1" x14ac:dyDescent="0.25"/>
    <row r="159" ht="18.95" customHeight="1" x14ac:dyDescent="0.25"/>
    <row r="160" ht="18.95" customHeight="1" x14ac:dyDescent="0.25"/>
    <row r="161" ht="18.95" customHeight="1" x14ac:dyDescent="0.25"/>
    <row r="162" ht="18.95" customHeight="1" x14ac:dyDescent="0.25"/>
    <row r="163" ht="18.95" customHeight="1" x14ac:dyDescent="0.25"/>
    <row r="164" ht="18.95" customHeight="1" x14ac:dyDescent="0.25"/>
    <row r="165" ht="18.95" customHeight="1" x14ac:dyDescent="0.25"/>
    <row r="166" ht="18.95" customHeight="1" x14ac:dyDescent="0.25"/>
    <row r="167" ht="18.95" customHeight="1" x14ac:dyDescent="0.25"/>
    <row r="168" ht="18.95" customHeight="1" x14ac:dyDescent="0.25"/>
    <row r="169" ht="18.95" customHeight="1" x14ac:dyDescent="0.25"/>
    <row r="170" ht="18.95" customHeight="1" x14ac:dyDescent="0.25"/>
    <row r="171" ht="18.95" customHeight="1" x14ac:dyDescent="0.25"/>
    <row r="172" ht="18.95" customHeight="1" x14ac:dyDescent="0.25"/>
    <row r="173" ht="18.95" customHeight="1" x14ac:dyDescent="0.25"/>
    <row r="174" ht="18.95" customHeight="1" x14ac:dyDescent="0.25"/>
    <row r="175" ht="18.95" customHeight="1" x14ac:dyDescent="0.25"/>
    <row r="176" ht="18.95" customHeight="1" x14ac:dyDescent="0.25"/>
    <row r="177" ht="18.95" customHeight="1" x14ac:dyDescent="0.25"/>
    <row r="178" ht="18.95" customHeight="1" x14ac:dyDescent="0.25"/>
    <row r="179" ht="18.95" customHeight="1" x14ac:dyDescent="0.25"/>
    <row r="180" ht="18.95" customHeight="1" x14ac:dyDescent="0.25"/>
    <row r="181" ht="18.95" customHeight="1" x14ac:dyDescent="0.25"/>
    <row r="182" ht="18.95" customHeight="1" x14ac:dyDescent="0.25"/>
    <row r="183" ht="18.95" customHeight="1" x14ac:dyDescent="0.25"/>
    <row r="184" ht="18.95" customHeight="1" x14ac:dyDescent="0.25"/>
    <row r="185" ht="18.95" customHeight="1" x14ac:dyDescent="0.25"/>
    <row r="186" ht="18.95" customHeight="1" x14ac:dyDescent="0.25"/>
    <row r="187" ht="18.95" customHeight="1" x14ac:dyDescent="0.25"/>
    <row r="188" ht="18.95" customHeight="1" x14ac:dyDescent="0.25"/>
    <row r="189" ht="18.95" customHeight="1" x14ac:dyDescent="0.25"/>
    <row r="190" ht="18.95" customHeight="1" x14ac:dyDescent="0.25"/>
    <row r="191" ht="18.95" customHeight="1" x14ac:dyDescent="0.25"/>
    <row r="192" ht="18.95" customHeight="1" x14ac:dyDescent="0.25"/>
    <row r="193" ht="18.95" customHeight="1" x14ac:dyDescent="0.25"/>
    <row r="194" ht="18.95" customHeight="1" x14ac:dyDescent="0.25"/>
    <row r="195" ht="18.95" customHeight="1" x14ac:dyDescent="0.25"/>
    <row r="196" ht="18.95" customHeight="1" x14ac:dyDescent="0.25"/>
    <row r="197" ht="18.95" customHeight="1" x14ac:dyDescent="0.25"/>
    <row r="198" ht="18.95" customHeight="1" x14ac:dyDescent="0.25"/>
  </sheetData>
  <sheetProtection algorithmName="SHA-512" hashValue="onIwrJmN4CbkXHDFEJ4JMbCRQeyGPV0h7o6yMifdVWUQlUNtTuEDc6JO8jMbz3t+D7Ii77DPq96CdGGceUI4eQ==" saltValue="UG8wKhJ9FEchZ81jrFlH/g==" spinCount="100000" sheet="1" selectLockedCells="1"/>
  <mergeCells count="4">
    <mergeCell ref="A3:G3"/>
    <mergeCell ref="A28:E28"/>
    <mergeCell ref="A1:G1"/>
    <mergeCell ref="A27:E27"/>
  </mergeCells>
  <dataValidations count="1">
    <dataValidation type="list" allowBlank="1" errorTitle="Valor no válido" error="Seleccione un valor de la lista." sqref="C6:C25" xr:uid="{00000000-0002-0000-0100-000000000000}">
      <formula1>"Universidad de León,Otra Administración Pública"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DC3E6"/>
  </sheetPr>
  <dimension ref="A1:G199"/>
  <sheetViews>
    <sheetView showGridLines="0" workbookViewId="0">
      <selection activeCell="E5" sqref="E5"/>
    </sheetView>
  </sheetViews>
  <sheetFormatPr baseColWidth="10" defaultColWidth="9.140625" defaultRowHeight="15" x14ac:dyDescent="0.25"/>
  <cols>
    <col min="1" max="1" width="6" style="8" customWidth="1"/>
    <col min="2" max="3" width="15" style="8" customWidth="1"/>
    <col min="4" max="4" width="24" style="8" customWidth="1"/>
    <col min="5" max="5" width="18" style="8" customWidth="1"/>
    <col min="6" max="6" width="14" style="8" customWidth="1"/>
    <col min="7" max="7" width="12" style="8" customWidth="1"/>
  </cols>
  <sheetData>
    <row r="1" spans="1:7" ht="27.95" customHeight="1" x14ac:dyDescent="0.25">
      <c r="A1" s="26" t="s">
        <v>25</v>
      </c>
      <c r="B1" s="23"/>
      <c r="C1" s="23"/>
      <c r="D1" s="23"/>
      <c r="E1" s="23"/>
      <c r="F1" s="23"/>
      <c r="G1" s="24"/>
    </row>
    <row r="2" spans="1:7" ht="18.95" customHeight="1" x14ac:dyDescent="0.25">
      <c r="A2" s="1"/>
      <c r="B2" s="1"/>
      <c r="C2" s="1"/>
      <c r="D2" s="1"/>
      <c r="E2" s="1"/>
      <c r="F2" s="1"/>
      <c r="G2" s="1"/>
    </row>
    <row r="3" spans="1:7" ht="34.5" customHeight="1" x14ac:dyDescent="0.25">
      <c r="A3" s="27" t="s">
        <v>26</v>
      </c>
      <c r="B3" s="23"/>
      <c r="C3" s="23"/>
      <c r="D3" s="23"/>
      <c r="E3" s="23"/>
      <c r="F3" s="23"/>
      <c r="G3" s="24"/>
    </row>
    <row r="4" spans="1:7" ht="18.95" customHeight="1" x14ac:dyDescent="0.25">
      <c r="A4" s="1"/>
      <c r="B4" s="1"/>
      <c r="C4" s="1"/>
      <c r="D4" s="1"/>
      <c r="E4" s="1"/>
      <c r="F4" s="1"/>
      <c r="G4" s="1"/>
    </row>
    <row r="5" spans="1:7" ht="31.5" customHeight="1" x14ac:dyDescent="0.25">
      <c r="A5" s="13" t="s">
        <v>16</v>
      </c>
      <c r="B5" s="13" t="s">
        <v>27</v>
      </c>
      <c r="C5" s="13" t="s">
        <v>28</v>
      </c>
      <c r="D5" s="13" t="s">
        <v>18</v>
      </c>
      <c r="E5" s="13" t="s">
        <v>29</v>
      </c>
      <c r="F5" s="13" t="s">
        <v>30</v>
      </c>
      <c r="G5" s="13" t="s">
        <v>21</v>
      </c>
    </row>
    <row r="6" spans="1:7" ht="18.95" customHeight="1" x14ac:dyDescent="0.25">
      <c r="A6" s="14">
        <v>1</v>
      </c>
      <c r="B6" s="11"/>
      <c r="C6" s="11"/>
      <c r="D6" s="7"/>
      <c r="E6" s="7"/>
      <c r="F6" s="6" t="str">
        <f>IF(OR(B6="",C6="",D6="",E6=""),"",IF(E6="Inferior al 50%",0,MAX(0,MIN(IF(C6="","",IF(ISNUMBER(C6),IF(C6&gt;1000000,DATE(VALUE(RIGHT(TEXT(C6,"00000000"),4)),VALUE(MID(TEXT(C6,"00000000"),3,2)),VALUE(LEFT(TEXT(C6,"00000000"),2))),C6),IF(LEN(SUBSTITUTE(SUBSTITUTE(C6,"/",""),"-",""))=8,DATE(VALUE(RIGHT(SUBSTITUTE(SUBSTITUTE(C6,"/",""),"-",""),4)),VALUE(MID(SUBSTITUTE(SUBSTITUTE(C6,"/",""),"-",""),3,2)),VALUE(LEFT(SUBSTITUTE(SUBSTITUTE(C6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6="","",IF(ISNUMBER(B6),IF(B6&gt;1000000,DATE(VALUE(RIGHT(TEXT(B6,"00000000"),4)),VALUE(MID(TEXT(B6,"00000000"),3,2)),VALUE(LEFT(TEXT(B6,"00000000"),2))),B6),IF(LEN(SUBSTITUTE(SUBSTITUTE(B6,"/",""),"-",""))=8,DATE(VALUE(RIGHT(SUBSTITUTE(SUBSTITUTE(B6,"/",""),"-",""),4)),VALUE(MID(SUBSTITUTE(SUBSTITUTE(B6,"/",""),"-",""),3,2)),VALUE(LEFT(SUBSTITUTE(SUBSTITUTE(B6,"/",""),"-",""),2))),"")))+1)))</f>
        <v/>
      </c>
      <c r="G6" s="16" t="str">
        <f>IF(F6="","",ROUND(IF(D6="Universidad de León",F6*Parametros!$B$7,IF(D6="Otra Administración Pública",F6*Parametros!$B$7*Parametros!$B$8,0)),3))</f>
        <v/>
      </c>
    </row>
    <row r="7" spans="1:7" ht="18.95" customHeight="1" x14ac:dyDescent="0.25">
      <c r="A7" s="14">
        <v>2</v>
      </c>
      <c r="B7" s="11"/>
      <c r="C7" s="11"/>
      <c r="D7" s="7"/>
      <c r="E7" s="7"/>
      <c r="F7" s="6" t="str">
        <f>IF(OR(B7="",C7="",D7="",E7=""),"",IF(E7="Inferior al 50%",0,MAX(0,MIN(IF(C7="","",IF(ISNUMBER(C7),IF(C7&gt;1000000,DATE(VALUE(RIGHT(TEXT(C7,"00000000"),4)),VALUE(MID(TEXT(C7,"00000000"),3,2)),VALUE(LEFT(TEXT(C7,"00000000"),2))),C7),IF(LEN(SUBSTITUTE(SUBSTITUTE(C7,"/",""),"-",""))=8,DATE(VALUE(RIGHT(SUBSTITUTE(SUBSTITUTE(C7,"/",""),"-",""),4)),VALUE(MID(SUBSTITUTE(SUBSTITUTE(C7,"/",""),"-",""),3,2)),VALUE(LEFT(SUBSTITUTE(SUBSTITUTE(C7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7="","",IF(ISNUMBER(B7),IF(B7&gt;1000000,DATE(VALUE(RIGHT(TEXT(B7,"00000000"),4)),VALUE(MID(TEXT(B7,"00000000"),3,2)),VALUE(LEFT(TEXT(B7,"00000000"),2))),B7),IF(LEN(SUBSTITUTE(SUBSTITUTE(B7,"/",""),"-",""))=8,DATE(VALUE(RIGHT(SUBSTITUTE(SUBSTITUTE(B7,"/",""),"-",""),4)),VALUE(MID(SUBSTITUTE(SUBSTITUTE(B7,"/",""),"-",""),3,2)),VALUE(LEFT(SUBSTITUTE(SUBSTITUTE(B7,"/",""),"-",""),2))),"")))+1)))</f>
        <v/>
      </c>
      <c r="G7" s="16" t="str">
        <f>IF(F7="","",ROUND(IF(D7="Universidad de León",F7*Parametros!$B$7,IF(D7="Otra Administración Pública",F7*Parametros!$B$7*Parametros!$B$8,0)),3))</f>
        <v/>
      </c>
    </row>
    <row r="8" spans="1:7" ht="18.95" customHeight="1" x14ac:dyDescent="0.25">
      <c r="A8" s="14">
        <v>3</v>
      </c>
      <c r="B8" s="11"/>
      <c r="C8" s="11"/>
      <c r="D8" s="7"/>
      <c r="E8" s="7"/>
      <c r="F8" s="6" t="str">
        <f>IF(OR(B8="",C8="",D8="",E8=""),"",IF(E8="Inferior al 50%",0,MAX(0,MIN(IF(C8="","",IF(ISNUMBER(C8),IF(C8&gt;1000000,DATE(VALUE(RIGHT(TEXT(C8,"00000000"),4)),VALUE(MID(TEXT(C8,"00000000"),3,2)),VALUE(LEFT(TEXT(C8,"00000000"),2))),C8),IF(LEN(SUBSTITUTE(SUBSTITUTE(C8,"/",""),"-",""))=8,DATE(VALUE(RIGHT(SUBSTITUTE(SUBSTITUTE(C8,"/",""),"-",""),4)),VALUE(MID(SUBSTITUTE(SUBSTITUTE(C8,"/",""),"-",""),3,2)),VALUE(LEFT(SUBSTITUTE(SUBSTITUTE(C8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8="","",IF(ISNUMBER(B8),IF(B8&gt;1000000,DATE(VALUE(RIGHT(TEXT(B8,"00000000"),4)),VALUE(MID(TEXT(B8,"00000000"),3,2)),VALUE(LEFT(TEXT(B8,"00000000"),2))),B8),IF(LEN(SUBSTITUTE(SUBSTITUTE(B8,"/",""),"-",""))=8,DATE(VALUE(RIGHT(SUBSTITUTE(SUBSTITUTE(B8,"/",""),"-",""),4)),VALUE(MID(SUBSTITUTE(SUBSTITUTE(B8,"/",""),"-",""),3,2)),VALUE(LEFT(SUBSTITUTE(SUBSTITUTE(B8,"/",""),"-",""),2))),"")))+1)))</f>
        <v/>
      </c>
      <c r="G8" s="16" t="str">
        <f>IF(F8="","",ROUND(IF(D8="Universidad de León",F8*Parametros!$B$7,IF(D8="Otra Administración Pública",F8*Parametros!$B$7*Parametros!$B$8,0)),3))</f>
        <v/>
      </c>
    </row>
    <row r="9" spans="1:7" ht="18.95" customHeight="1" x14ac:dyDescent="0.25">
      <c r="A9" s="14">
        <v>4</v>
      </c>
      <c r="B9" s="11"/>
      <c r="C9" s="11"/>
      <c r="D9" s="7"/>
      <c r="E9" s="7"/>
      <c r="F9" s="6" t="str">
        <f>IF(OR(B9="",C9="",D9="",E9=""),"",IF(E9="Inferior al 50%",0,MAX(0,MIN(IF(C9="","",IF(ISNUMBER(C9),IF(C9&gt;1000000,DATE(VALUE(RIGHT(TEXT(C9,"00000000"),4)),VALUE(MID(TEXT(C9,"00000000"),3,2)),VALUE(LEFT(TEXT(C9,"00000000"),2))),C9),IF(LEN(SUBSTITUTE(SUBSTITUTE(C9,"/",""),"-",""))=8,DATE(VALUE(RIGHT(SUBSTITUTE(SUBSTITUTE(C9,"/",""),"-",""),4)),VALUE(MID(SUBSTITUTE(SUBSTITUTE(C9,"/",""),"-",""),3,2)),VALUE(LEFT(SUBSTITUTE(SUBSTITUTE(C9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9="","",IF(ISNUMBER(B9),IF(B9&gt;1000000,DATE(VALUE(RIGHT(TEXT(B9,"00000000"),4)),VALUE(MID(TEXT(B9,"00000000"),3,2)),VALUE(LEFT(TEXT(B9,"00000000"),2))),B9),IF(LEN(SUBSTITUTE(SUBSTITUTE(B9,"/",""),"-",""))=8,DATE(VALUE(RIGHT(SUBSTITUTE(SUBSTITUTE(B9,"/",""),"-",""),4)),VALUE(MID(SUBSTITUTE(SUBSTITUTE(B9,"/",""),"-",""),3,2)),VALUE(LEFT(SUBSTITUTE(SUBSTITUTE(B9,"/",""),"-",""),2))),"")))+1)))</f>
        <v/>
      </c>
      <c r="G9" s="16" t="str">
        <f>IF(F9="","",ROUND(IF(D9="Universidad de León",F9*Parametros!$B$7,IF(D9="Otra Administración Pública",F9*Parametros!$B$7*Parametros!$B$8,0)),3))</f>
        <v/>
      </c>
    </row>
    <row r="10" spans="1:7" ht="18.95" customHeight="1" x14ac:dyDescent="0.25">
      <c r="A10" s="14">
        <v>5</v>
      </c>
      <c r="B10" s="11"/>
      <c r="C10" s="11"/>
      <c r="D10" s="7"/>
      <c r="E10" s="7"/>
      <c r="F10" s="6" t="str">
        <f>IF(OR(B10="",C10="",D10="",E10=""),"",IF(E10="Inferior al 50%",0,MAX(0,MIN(IF(C10="","",IF(ISNUMBER(C10),IF(C10&gt;1000000,DATE(VALUE(RIGHT(TEXT(C10,"00000000"),4)),VALUE(MID(TEXT(C10,"00000000"),3,2)),VALUE(LEFT(TEXT(C10,"00000000"),2))),C10),IF(LEN(SUBSTITUTE(SUBSTITUTE(C10,"/",""),"-",""))=8,DATE(VALUE(RIGHT(SUBSTITUTE(SUBSTITUTE(C10,"/",""),"-",""),4)),VALUE(MID(SUBSTITUTE(SUBSTITUTE(C10,"/",""),"-",""),3,2)),VALUE(LEFT(SUBSTITUTE(SUBSTITUTE(C10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10="","",IF(ISNUMBER(B10),IF(B10&gt;1000000,DATE(VALUE(RIGHT(TEXT(B10,"00000000"),4)),VALUE(MID(TEXT(B10,"00000000"),3,2)),VALUE(LEFT(TEXT(B10,"00000000"),2))),B10),IF(LEN(SUBSTITUTE(SUBSTITUTE(B10,"/",""),"-",""))=8,DATE(VALUE(RIGHT(SUBSTITUTE(SUBSTITUTE(B10,"/",""),"-",""),4)),VALUE(MID(SUBSTITUTE(SUBSTITUTE(B10,"/",""),"-",""),3,2)),VALUE(LEFT(SUBSTITUTE(SUBSTITUTE(B10,"/",""),"-",""),2))),"")))+1)))</f>
        <v/>
      </c>
      <c r="G10" s="16" t="str">
        <f>IF(F10="","",ROUND(IF(D10="Universidad de León",F10*Parametros!$B$7,IF(D10="Otra Administración Pública",F10*Parametros!$B$7*Parametros!$B$8,0)),3))</f>
        <v/>
      </c>
    </row>
    <row r="11" spans="1:7" ht="18.95" customHeight="1" x14ac:dyDescent="0.25">
      <c r="A11" s="14">
        <v>6</v>
      </c>
      <c r="B11" s="11"/>
      <c r="C11" s="11"/>
      <c r="D11" s="7"/>
      <c r="E11" s="7"/>
      <c r="F11" s="6" t="str">
        <f>IF(OR(B11="",C11="",D11="",E11=""),"",IF(E11="Inferior al 50%",0,MAX(0,MIN(IF(C11="","",IF(ISNUMBER(C11),IF(C11&gt;1000000,DATE(VALUE(RIGHT(TEXT(C11,"00000000"),4)),VALUE(MID(TEXT(C11,"00000000"),3,2)),VALUE(LEFT(TEXT(C11,"00000000"),2))),C11),IF(LEN(SUBSTITUTE(SUBSTITUTE(C11,"/",""),"-",""))=8,DATE(VALUE(RIGHT(SUBSTITUTE(SUBSTITUTE(C11,"/",""),"-",""),4)),VALUE(MID(SUBSTITUTE(SUBSTITUTE(C11,"/",""),"-",""),3,2)),VALUE(LEFT(SUBSTITUTE(SUBSTITUTE(C11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11="","",IF(ISNUMBER(B11),IF(B11&gt;1000000,DATE(VALUE(RIGHT(TEXT(B11,"00000000"),4)),VALUE(MID(TEXT(B11,"00000000"),3,2)),VALUE(LEFT(TEXT(B11,"00000000"),2))),B11),IF(LEN(SUBSTITUTE(SUBSTITUTE(B11,"/",""),"-",""))=8,DATE(VALUE(RIGHT(SUBSTITUTE(SUBSTITUTE(B11,"/",""),"-",""),4)),VALUE(MID(SUBSTITUTE(SUBSTITUTE(B11,"/",""),"-",""),3,2)),VALUE(LEFT(SUBSTITUTE(SUBSTITUTE(B11,"/",""),"-",""),2))),"")))+1)))</f>
        <v/>
      </c>
      <c r="G11" s="16" t="str">
        <f>IF(F11="","",ROUND(IF(D11="Universidad de León",F11*Parametros!$B$7,IF(D11="Otra Administración Pública",F11*Parametros!$B$7*Parametros!$B$8,0)),3))</f>
        <v/>
      </c>
    </row>
    <row r="12" spans="1:7" ht="18.95" customHeight="1" x14ac:dyDescent="0.25">
      <c r="A12" s="14">
        <v>7</v>
      </c>
      <c r="B12" s="11"/>
      <c r="C12" s="11"/>
      <c r="D12" s="7"/>
      <c r="E12" s="7"/>
      <c r="F12" s="6" t="str">
        <f>IF(OR(B12="",C12="",D12="",E12=""),"",IF(E12="Inferior al 50%",0,MAX(0,MIN(IF(C12="","",IF(ISNUMBER(C12),IF(C12&gt;1000000,DATE(VALUE(RIGHT(TEXT(C12,"00000000"),4)),VALUE(MID(TEXT(C12,"00000000"),3,2)),VALUE(LEFT(TEXT(C12,"00000000"),2))),C12),IF(LEN(SUBSTITUTE(SUBSTITUTE(C12,"/",""),"-",""))=8,DATE(VALUE(RIGHT(SUBSTITUTE(SUBSTITUTE(C12,"/",""),"-",""),4)),VALUE(MID(SUBSTITUTE(SUBSTITUTE(C12,"/",""),"-",""),3,2)),VALUE(LEFT(SUBSTITUTE(SUBSTITUTE(C12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12="","",IF(ISNUMBER(B12),IF(B12&gt;1000000,DATE(VALUE(RIGHT(TEXT(B12,"00000000"),4)),VALUE(MID(TEXT(B12,"00000000"),3,2)),VALUE(LEFT(TEXT(B12,"00000000"),2))),B12),IF(LEN(SUBSTITUTE(SUBSTITUTE(B12,"/",""),"-",""))=8,DATE(VALUE(RIGHT(SUBSTITUTE(SUBSTITUTE(B12,"/",""),"-",""),4)),VALUE(MID(SUBSTITUTE(SUBSTITUTE(B12,"/",""),"-",""),3,2)),VALUE(LEFT(SUBSTITUTE(SUBSTITUTE(B12,"/",""),"-",""),2))),"")))+1)))</f>
        <v/>
      </c>
      <c r="G12" s="16" t="str">
        <f>IF(F12="","",ROUND(IF(D12="Universidad de León",F12*Parametros!$B$7,IF(D12="Otra Administración Pública",F12*Parametros!$B$7*Parametros!$B$8,0)),3))</f>
        <v/>
      </c>
    </row>
    <row r="13" spans="1:7" ht="18.95" customHeight="1" x14ac:dyDescent="0.25">
      <c r="A13" s="14">
        <v>8</v>
      </c>
      <c r="B13" s="11"/>
      <c r="C13" s="11"/>
      <c r="D13" s="7"/>
      <c r="E13" s="7"/>
      <c r="F13" s="6" t="str">
        <f>IF(OR(B13="",C13="",D13="",E13=""),"",IF(E13="Inferior al 50%",0,MAX(0,MIN(IF(C13="","",IF(ISNUMBER(C13),IF(C13&gt;1000000,DATE(VALUE(RIGHT(TEXT(C13,"00000000"),4)),VALUE(MID(TEXT(C13,"00000000"),3,2)),VALUE(LEFT(TEXT(C13,"00000000"),2))),C13),IF(LEN(SUBSTITUTE(SUBSTITUTE(C13,"/",""),"-",""))=8,DATE(VALUE(RIGHT(SUBSTITUTE(SUBSTITUTE(C13,"/",""),"-",""),4)),VALUE(MID(SUBSTITUTE(SUBSTITUTE(C13,"/",""),"-",""),3,2)),VALUE(LEFT(SUBSTITUTE(SUBSTITUTE(C13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13="","",IF(ISNUMBER(B13),IF(B13&gt;1000000,DATE(VALUE(RIGHT(TEXT(B13,"00000000"),4)),VALUE(MID(TEXT(B13,"00000000"),3,2)),VALUE(LEFT(TEXT(B13,"00000000"),2))),B13),IF(LEN(SUBSTITUTE(SUBSTITUTE(B13,"/",""),"-",""))=8,DATE(VALUE(RIGHT(SUBSTITUTE(SUBSTITUTE(B13,"/",""),"-",""),4)),VALUE(MID(SUBSTITUTE(SUBSTITUTE(B13,"/",""),"-",""),3,2)),VALUE(LEFT(SUBSTITUTE(SUBSTITUTE(B13,"/",""),"-",""),2))),"")))+1)))</f>
        <v/>
      </c>
      <c r="G13" s="16" t="str">
        <f>IF(F13="","",ROUND(IF(D13="Universidad de León",F13*Parametros!$B$7,IF(D13="Otra Administración Pública",F13*Parametros!$B$7*Parametros!$B$8,0)),3))</f>
        <v/>
      </c>
    </row>
    <row r="14" spans="1:7" ht="18.95" customHeight="1" x14ac:dyDescent="0.25">
      <c r="A14" s="14">
        <v>9</v>
      </c>
      <c r="B14" s="11"/>
      <c r="C14" s="11"/>
      <c r="D14" s="7"/>
      <c r="E14" s="7"/>
      <c r="F14" s="6" t="str">
        <f>IF(OR(B14="",C14="",D14="",E14=""),"",IF(E14="Inferior al 50%",0,MAX(0,MIN(IF(C14="","",IF(ISNUMBER(C14),IF(C14&gt;1000000,DATE(VALUE(RIGHT(TEXT(C14,"00000000"),4)),VALUE(MID(TEXT(C14,"00000000"),3,2)),VALUE(LEFT(TEXT(C14,"00000000"),2))),C14),IF(LEN(SUBSTITUTE(SUBSTITUTE(C14,"/",""),"-",""))=8,DATE(VALUE(RIGHT(SUBSTITUTE(SUBSTITUTE(C14,"/",""),"-",""),4)),VALUE(MID(SUBSTITUTE(SUBSTITUTE(C14,"/",""),"-",""),3,2)),VALUE(LEFT(SUBSTITUTE(SUBSTITUTE(C14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14="","",IF(ISNUMBER(B14),IF(B14&gt;1000000,DATE(VALUE(RIGHT(TEXT(B14,"00000000"),4)),VALUE(MID(TEXT(B14,"00000000"),3,2)),VALUE(LEFT(TEXT(B14,"00000000"),2))),B14),IF(LEN(SUBSTITUTE(SUBSTITUTE(B14,"/",""),"-",""))=8,DATE(VALUE(RIGHT(SUBSTITUTE(SUBSTITUTE(B14,"/",""),"-",""),4)),VALUE(MID(SUBSTITUTE(SUBSTITUTE(B14,"/",""),"-",""),3,2)),VALUE(LEFT(SUBSTITUTE(SUBSTITUTE(B14,"/",""),"-",""),2))),"")))+1)))</f>
        <v/>
      </c>
      <c r="G14" s="16" t="str">
        <f>IF(F14="","",ROUND(IF(D14="Universidad de León",F14*Parametros!$B$7,IF(D14="Otra Administración Pública",F14*Parametros!$B$7*Parametros!$B$8,0)),3))</f>
        <v/>
      </c>
    </row>
    <row r="15" spans="1:7" ht="18.95" customHeight="1" x14ac:dyDescent="0.25">
      <c r="A15" s="14">
        <v>10</v>
      </c>
      <c r="B15" s="11"/>
      <c r="C15" s="11"/>
      <c r="D15" s="7"/>
      <c r="E15" s="7"/>
      <c r="F15" s="6" t="str">
        <f>IF(OR(B15="",C15="",D15="",E15=""),"",IF(E15="Inferior al 50%",0,MAX(0,MIN(IF(C15="","",IF(ISNUMBER(C15),IF(C15&gt;1000000,DATE(VALUE(RIGHT(TEXT(C15,"00000000"),4)),VALUE(MID(TEXT(C15,"00000000"),3,2)),VALUE(LEFT(TEXT(C15,"00000000"),2))),C15),IF(LEN(SUBSTITUTE(SUBSTITUTE(C15,"/",""),"-",""))=8,DATE(VALUE(RIGHT(SUBSTITUTE(SUBSTITUTE(C15,"/",""),"-",""),4)),VALUE(MID(SUBSTITUTE(SUBSTITUTE(C15,"/",""),"-",""),3,2)),VALUE(LEFT(SUBSTITUTE(SUBSTITUTE(C15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15="","",IF(ISNUMBER(B15),IF(B15&gt;1000000,DATE(VALUE(RIGHT(TEXT(B15,"00000000"),4)),VALUE(MID(TEXT(B15,"00000000"),3,2)),VALUE(LEFT(TEXT(B15,"00000000"),2))),B15),IF(LEN(SUBSTITUTE(SUBSTITUTE(B15,"/",""),"-",""))=8,DATE(VALUE(RIGHT(SUBSTITUTE(SUBSTITUTE(B15,"/",""),"-",""),4)),VALUE(MID(SUBSTITUTE(SUBSTITUTE(B15,"/",""),"-",""),3,2)),VALUE(LEFT(SUBSTITUTE(SUBSTITUTE(B15,"/",""),"-",""),2))),"")))+1)))</f>
        <v/>
      </c>
      <c r="G15" s="16" t="str">
        <f>IF(F15="","",ROUND(IF(D15="Universidad de León",F15*Parametros!$B$7,IF(D15="Otra Administración Pública",F15*Parametros!$B$7*Parametros!$B$8,0)),3))</f>
        <v/>
      </c>
    </row>
    <row r="16" spans="1:7" ht="18.95" customHeight="1" x14ac:dyDescent="0.25">
      <c r="A16" s="14">
        <v>11</v>
      </c>
      <c r="B16" s="11"/>
      <c r="C16" s="11"/>
      <c r="D16" s="7"/>
      <c r="E16" s="7"/>
      <c r="F16" s="6" t="str">
        <f>IF(OR(B16="",C16="",D16="",E16=""),"",IF(E16="Inferior al 50%",0,MAX(0,MIN(IF(C16="","",IF(ISNUMBER(C16),IF(C16&gt;1000000,DATE(VALUE(RIGHT(TEXT(C16,"00000000"),4)),VALUE(MID(TEXT(C16,"00000000"),3,2)),VALUE(LEFT(TEXT(C16,"00000000"),2))),C16),IF(LEN(SUBSTITUTE(SUBSTITUTE(C16,"/",""),"-",""))=8,DATE(VALUE(RIGHT(SUBSTITUTE(SUBSTITUTE(C16,"/",""),"-",""),4)),VALUE(MID(SUBSTITUTE(SUBSTITUTE(C16,"/",""),"-",""),3,2)),VALUE(LEFT(SUBSTITUTE(SUBSTITUTE(C16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16="","",IF(ISNUMBER(B16),IF(B16&gt;1000000,DATE(VALUE(RIGHT(TEXT(B16,"00000000"),4)),VALUE(MID(TEXT(B16,"00000000"),3,2)),VALUE(LEFT(TEXT(B16,"00000000"),2))),B16),IF(LEN(SUBSTITUTE(SUBSTITUTE(B16,"/",""),"-",""))=8,DATE(VALUE(RIGHT(SUBSTITUTE(SUBSTITUTE(B16,"/",""),"-",""),4)),VALUE(MID(SUBSTITUTE(SUBSTITUTE(B16,"/",""),"-",""),3,2)),VALUE(LEFT(SUBSTITUTE(SUBSTITUTE(B16,"/",""),"-",""),2))),"")))+1)))</f>
        <v/>
      </c>
      <c r="G16" s="16" t="str">
        <f>IF(F16="","",ROUND(IF(D16="Universidad de León",F16*Parametros!$B$7,IF(D16="Otra Administración Pública",F16*Parametros!$B$7*Parametros!$B$8,0)),3))</f>
        <v/>
      </c>
    </row>
    <row r="17" spans="1:7" ht="18.95" customHeight="1" x14ac:dyDescent="0.25">
      <c r="A17" s="14">
        <v>12</v>
      </c>
      <c r="B17" s="11"/>
      <c r="C17" s="11"/>
      <c r="D17" s="7"/>
      <c r="E17" s="7"/>
      <c r="F17" s="6" t="str">
        <f>IF(OR(B17="",C17="",D17="",E17=""),"",IF(E17="Inferior al 50%",0,MAX(0,MIN(IF(C17="","",IF(ISNUMBER(C17),IF(C17&gt;1000000,DATE(VALUE(RIGHT(TEXT(C17,"00000000"),4)),VALUE(MID(TEXT(C17,"00000000"),3,2)),VALUE(LEFT(TEXT(C17,"00000000"),2))),C17),IF(LEN(SUBSTITUTE(SUBSTITUTE(C17,"/",""),"-",""))=8,DATE(VALUE(RIGHT(SUBSTITUTE(SUBSTITUTE(C17,"/",""),"-",""),4)),VALUE(MID(SUBSTITUTE(SUBSTITUTE(C17,"/",""),"-",""),3,2)),VALUE(LEFT(SUBSTITUTE(SUBSTITUTE(C17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17="","",IF(ISNUMBER(B17),IF(B17&gt;1000000,DATE(VALUE(RIGHT(TEXT(B17,"00000000"),4)),VALUE(MID(TEXT(B17,"00000000"),3,2)),VALUE(LEFT(TEXT(B17,"00000000"),2))),B17),IF(LEN(SUBSTITUTE(SUBSTITUTE(B17,"/",""),"-",""))=8,DATE(VALUE(RIGHT(SUBSTITUTE(SUBSTITUTE(B17,"/",""),"-",""),4)),VALUE(MID(SUBSTITUTE(SUBSTITUTE(B17,"/",""),"-",""),3,2)),VALUE(LEFT(SUBSTITUTE(SUBSTITUTE(B17,"/",""),"-",""),2))),"")))+1)))</f>
        <v/>
      </c>
      <c r="G17" s="16" t="str">
        <f>IF(F17="","",ROUND(IF(D17="Universidad de León",F17*Parametros!$B$7,IF(D17="Otra Administración Pública",F17*Parametros!$B$7*Parametros!$B$8,0)),3))</f>
        <v/>
      </c>
    </row>
    <row r="18" spans="1:7" ht="18.95" customHeight="1" x14ac:dyDescent="0.25">
      <c r="A18" s="14">
        <v>13</v>
      </c>
      <c r="B18" s="11"/>
      <c r="C18" s="11"/>
      <c r="D18" s="7"/>
      <c r="E18" s="7"/>
      <c r="F18" s="6" t="str">
        <f>IF(OR(B18="",C18="",D18="",E18=""),"",IF(E18="Inferior al 50%",0,MAX(0,MIN(IF(C18="","",IF(ISNUMBER(C18),IF(C18&gt;1000000,DATE(VALUE(RIGHT(TEXT(C18,"00000000"),4)),VALUE(MID(TEXT(C18,"00000000"),3,2)),VALUE(LEFT(TEXT(C18,"00000000"),2))),C18),IF(LEN(SUBSTITUTE(SUBSTITUTE(C18,"/",""),"-",""))=8,DATE(VALUE(RIGHT(SUBSTITUTE(SUBSTITUTE(C18,"/",""),"-",""),4)),VALUE(MID(SUBSTITUTE(SUBSTITUTE(C18,"/",""),"-",""),3,2)),VALUE(LEFT(SUBSTITUTE(SUBSTITUTE(C18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18="","",IF(ISNUMBER(B18),IF(B18&gt;1000000,DATE(VALUE(RIGHT(TEXT(B18,"00000000"),4)),VALUE(MID(TEXT(B18,"00000000"),3,2)),VALUE(LEFT(TEXT(B18,"00000000"),2))),B18),IF(LEN(SUBSTITUTE(SUBSTITUTE(B18,"/",""),"-",""))=8,DATE(VALUE(RIGHT(SUBSTITUTE(SUBSTITUTE(B18,"/",""),"-",""),4)),VALUE(MID(SUBSTITUTE(SUBSTITUTE(B18,"/",""),"-",""),3,2)),VALUE(LEFT(SUBSTITUTE(SUBSTITUTE(B18,"/",""),"-",""),2))),"")))+1)))</f>
        <v/>
      </c>
      <c r="G18" s="16" t="str">
        <f>IF(F18="","",ROUND(IF(D18="Universidad de León",F18*Parametros!$B$7,IF(D18="Otra Administración Pública",F18*Parametros!$B$7*Parametros!$B$8,0)),3))</f>
        <v/>
      </c>
    </row>
    <row r="19" spans="1:7" ht="18.95" customHeight="1" x14ac:dyDescent="0.25">
      <c r="A19" s="14">
        <v>14</v>
      </c>
      <c r="B19" s="11"/>
      <c r="C19" s="11"/>
      <c r="D19" s="7"/>
      <c r="E19" s="7"/>
      <c r="F19" s="6" t="str">
        <f>IF(OR(B19="",C19="",D19="",E19=""),"",IF(E19="Inferior al 50%",0,MAX(0,MIN(IF(C19="","",IF(ISNUMBER(C19),IF(C19&gt;1000000,DATE(VALUE(RIGHT(TEXT(C19,"00000000"),4)),VALUE(MID(TEXT(C19,"00000000"),3,2)),VALUE(LEFT(TEXT(C19,"00000000"),2))),C19),IF(LEN(SUBSTITUTE(SUBSTITUTE(C19,"/",""),"-",""))=8,DATE(VALUE(RIGHT(SUBSTITUTE(SUBSTITUTE(C19,"/",""),"-",""),4)),VALUE(MID(SUBSTITUTE(SUBSTITUTE(C19,"/",""),"-",""),3,2)),VALUE(LEFT(SUBSTITUTE(SUBSTITUTE(C19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19="","",IF(ISNUMBER(B19),IF(B19&gt;1000000,DATE(VALUE(RIGHT(TEXT(B19,"00000000"),4)),VALUE(MID(TEXT(B19,"00000000"),3,2)),VALUE(LEFT(TEXT(B19,"00000000"),2))),B19),IF(LEN(SUBSTITUTE(SUBSTITUTE(B19,"/",""),"-",""))=8,DATE(VALUE(RIGHT(SUBSTITUTE(SUBSTITUTE(B19,"/",""),"-",""),4)),VALUE(MID(SUBSTITUTE(SUBSTITUTE(B19,"/",""),"-",""),3,2)),VALUE(LEFT(SUBSTITUTE(SUBSTITUTE(B19,"/",""),"-",""),2))),"")))+1)))</f>
        <v/>
      </c>
      <c r="G19" s="16" t="str">
        <f>IF(F19="","",ROUND(IF(D19="Universidad de León",F19*Parametros!$B$7,IF(D19="Otra Administración Pública",F19*Parametros!$B$7*Parametros!$B$8,0)),3))</f>
        <v/>
      </c>
    </row>
    <row r="20" spans="1:7" ht="18.95" customHeight="1" x14ac:dyDescent="0.25">
      <c r="A20" s="14">
        <v>15</v>
      </c>
      <c r="B20" s="11"/>
      <c r="C20" s="11"/>
      <c r="D20" s="7"/>
      <c r="E20" s="7"/>
      <c r="F20" s="6" t="str">
        <f>IF(OR(B20="",C20="",D20="",E20=""),"",IF(E20="Inferior al 50%",0,MAX(0,MIN(IF(C20="","",IF(ISNUMBER(C20),IF(C20&gt;1000000,DATE(VALUE(RIGHT(TEXT(C20,"00000000"),4)),VALUE(MID(TEXT(C20,"00000000"),3,2)),VALUE(LEFT(TEXT(C20,"00000000"),2))),C20),IF(LEN(SUBSTITUTE(SUBSTITUTE(C20,"/",""),"-",""))=8,DATE(VALUE(RIGHT(SUBSTITUTE(SUBSTITUTE(C20,"/",""),"-",""),4)),VALUE(MID(SUBSTITUTE(SUBSTITUTE(C20,"/",""),"-",""),3,2)),VALUE(LEFT(SUBSTITUTE(SUBSTITUTE(C20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20="","",IF(ISNUMBER(B20),IF(B20&gt;1000000,DATE(VALUE(RIGHT(TEXT(B20,"00000000"),4)),VALUE(MID(TEXT(B20,"00000000"),3,2)),VALUE(LEFT(TEXT(B20,"00000000"),2))),B20),IF(LEN(SUBSTITUTE(SUBSTITUTE(B20,"/",""),"-",""))=8,DATE(VALUE(RIGHT(SUBSTITUTE(SUBSTITUTE(B20,"/",""),"-",""),4)),VALUE(MID(SUBSTITUTE(SUBSTITUTE(B20,"/",""),"-",""),3,2)),VALUE(LEFT(SUBSTITUTE(SUBSTITUTE(B20,"/",""),"-",""),2))),"")))+1)))</f>
        <v/>
      </c>
      <c r="G20" s="16" t="str">
        <f>IF(F20="","",ROUND(IF(D20="Universidad de León",F20*Parametros!$B$7,IF(D20="Otra Administración Pública",F20*Parametros!$B$7*Parametros!$B$8,0)),3))</f>
        <v/>
      </c>
    </row>
    <row r="21" spans="1:7" ht="18.95" customHeight="1" x14ac:dyDescent="0.25">
      <c r="A21" s="14">
        <v>16</v>
      </c>
      <c r="B21" s="11"/>
      <c r="C21" s="11"/>
      <c r="D21" s="7"/>
      <c r="E21" s="7"/>
      <c r="F21" s="6" t="str">
        <f>IF(OR(B21="",C21="",D21="",E21=""),"",IF(E21="Inferior al 50%",0,MAX(0,MIN(IF(C21="","",IF(ISNUMBER(C21),IF(C21&gt;1000000,DATE(VALUE(RIGHT(TEXT(C21,"00000000"),4)),VALUE(MID(TEXT(C21,"00000000"),3,2)),VALUE(LEFT(TEXT(C21,"00000000"),2))),C21),IF(LEN(SUBSTITUTE(SUBSTITUTE(C21,"/",""),"-",""))=8,DATE(VALUE(RIGHT(SUBSTITUTE(SUBSTITUTE(C21,"/",""),"-",""),4)),VALUE(MID(SUBSTITUTE(SUBSTITUTE(C21,"/",""),"-",""),3,2)),VALUE(LEFT(SUBSTITUTE(SUBSTITUTE(C21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21="","",IF(ISNUMBER(B21),IF(B21&gt;1000000,DATE(VALUE(RIGHT(TEXT(B21,"00000000"),4)),VALUE(MID(TEXT(B21,"00000000"),3,2)),VALUE(LEFT(TEXT(B21,"00000000"),2))),B21),IF(LEN(SUBSTITUTE(SUBSTITUTE(B21,"/",""),"-",""))=8,DATE(VALUE(RIGHT(SUBSTITUTE(SUBSTITUTE(B21,"/",""),"-",""),4)),VALUE(MID(SUBSTITUTE(SUBSTITUTE(B21,"/",""),"-",""),3,2)),VALUE(LEFT(SUBSTITUTE(SUBSTITUTE(B21,"/",""),"-",""),2))),"")))+1)))</f>
        <v/>
      </c>
      <c r="G21" s="16" t="str">
        <f>IF(F21="","",ROUND(IF(D21="Universidad de León",F21*Parametros!$B$7,IF(D21="Otra Administración Pública",F21*Parametros!$B$7*Parametros!$B$8,0)),3))</f>
        <v/>
      </c>
    </row>
    <row r="22" spans="1:7" ht="18.95" customHeight="1" x14ac:dyDescent="0.25">
      <c r="A22" s="14">
        <v>17</v>
      </c>
      <c r="B22" s="11"/>
      <c r="C22" s="11"/>
      <c r="D22" s="7"/>
      <c r="E22" s="7"/>
      <c r="F22" s="6" t="str">
        <f>IF(OR(B22="",C22="",D22="",E22=""),"",IF(E22="Inferior al 50%",0,MAX(0,MIN(IF(C22="","",IF(ISNUMBER(C22),IF(C22&gt;1000000,DATE(VALUE(RIGHT(TEXT(C22,"00000000"),4)),VALUE(MID(TEXT(C22,"00000000"),3,2)),VALUE(LEFT(TEXT(C22,"00000000"),2))),C22),IF(LEN(SUBSTITUTE(SUBSTITUTE(C22,"/",""),"-",""))=8,DATE(VALUE(RIGHT(SUBSTITUTE(SUBSTITUTE(C22,"/",""),"-",""),4)),VALUE(MID(SUBSTITUTE(SUBSTITUTE(C22,"/",""),"-",""),3,2)),VALUE(LEFT(SUBSTITUTE(SUBSTITUTE(C22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22="","",IF(ISNUMBER(B22),IF(B22&gt;1000000,DATE(VALUE(RIGHT(TEXT(B22,"00000000"),4)),VALUE(MID(TEXT(B22,"00000000"),3,2)),VALUE(LEFT(TEXT(B22,"00000000"),2))),B22),IF(LEN(SUBSTITUTE(SUBSTITUTE(B22,"/",""),"-",""))=8,DATE(VALUE(RIGHT(SUBSTITUTE(SUBSTITUTE(B22,"/",""),"-",""),4)),VALUE(MID(SUBSTITUTE(SUBSTITUTE(B22,"/",""),"-",""),3,2)),VALUE(LEFT(SUBSTITUTE(SUBSTITUTE(B22,"/",""),"-",""),2))),"")))+1)))</f>
        <v/>
      </c>
      <c r="G22" s="16" t="str">
        <f>IF(F22="","",ROUND(IF(D22="Universidad de León",F22*Parametros!$B$7,IF(D22="Otra Administración Pública",F22*Parametros!$B$7*Parametros!$B$8,0)),3))</f>
        <v/>
      </c>
    </row>
    <row r="23" spans="1:7" ht="18.95" customHeight="1" x14ac:dyDescent="0.25">
      <c r="A23" s="14">
        <v>18</v>
      </c>
      <c r="B23" s="11"/>
      <c r="C23" s="11"/>
      <c r="D23" s="7"/>
      <c r="E23" s="7"/>
      <c r="F23" s="6" t="str">
        <f>IF(OR(B23="",C23="",D23="",E23=""),"",IF(E23="Inferior al 50%",0,MAX(0,MIN(IF(C23="","",IF(ISNUMBER(C23),IF(C23&gt;1000000,DATE(VALUE(RIGHT(TEXT(C23,"00000000"),4)),VALUE(MID(TEXT(C23,"00000000"),3,2)),VALUE(LEFT(TEXT(C23,"00000000"),2))),C23),IF(LEN(SUBSTITUTE(SUBSTITUTE(C23,"/",""),"-",""))=8,DATE(VALUE(RIGHT(SUBSTITUTE(SUBSTITUTE(C23,"/",""),"-",""),4)),VALUE(MID(SUBSTITUTE(SUBSTITUTE(C23,"/",""),"-",""),3,2)),VALUE(LEFT(SUBSTITUTE(SUBSTITUTE(C23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23="","",IF(ISNUMBER(B23),IF(B23&gt;1000000,DATE(VALUE(RIGHT(TEXT(B23,"00000000"),4)),VALUE(MID(TEXT(B23,"00000000"),3,2)),VALUE(LEFT(TEXT(B23,"00000000"),2))),B23),IF(LEN(SUBSTITUTE(SUBSTITUTE(B23,"/",""),"-",""))=8,DATE(VALUE(RIGHT(SUBSTITUTE(SUBSTITUTE(B23,"/",""),"-",""),4)),VALUE(MID(SUBSTITUTE(SUBSTITUTE(B23,"/",""),"-",""),3,2)),VALUE(LEFT(SUBSTITUTE(SUBSTITUTE(B23,"/",""),"-",""),2))),"")))+1)))</f>
        <v/>
      </c>
      <c r="G23" s="16" t="str">
        <f>IF(F23="","",ROUND(IF(D23="Universidad de León",F23*Parametros!$B$7,IF(D23="Otra Administración Pública",F23*Parametros!$B$7*Parametros!$B$8,0)),3))</f>
        <v/>
      </c>
    </row>
    <row r="24" spans="1:7" ht="18.95" customHeight="1" x14ac:dyDescent="0.25">
      <c r="A24" s="14">
        <v>19</v>
      </c>
      <c r="B24" s="11"/>
      <c r="C24" s="11"/>
      <c r="D24" s="7"/>
      <c r="E24" s="7"/>
      <c r="F24" s="6" t="str">
        <f>IF(OR(B24="",C24="",D24="",E24=""),"",IF(E24="Inferior al 50%",0,MAX(0,MIN(IF(C24="","",IF(ISNUMBER(C24),IF(C24&gt;1000000,DATE(VALUE(RIGHT(TEXT(C24,"00000000"),4)),VALUE(MID(TEXT(C24,"00000000"),3,2)),VALUE(LEFT(TEXT(C24,"00000000"),2))),C24),IF(LEN(SUBSTITUTE(SUBSTITUTE(C24,"/",""),"-",""))=8,DATE(VALUE(RIGHT(SUBSTITUTE(SUBSTITUTE(C24,"/",""),"-",""),4)),VALUE(MID(SUBSTITUTE(SUBSTITUTE(C24,"/",""),"-",""),3,2)),VALUE(LEFT(SUBSTITUTE(SUBSTITUTE(C24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24="","",IF(ISNUMBER(B24),IF(B24&gt;1000000,DATE(VALUE(RIGHT(TEXT(B24,"00000000"),4)),VALUE(MID(TEXT(B24,"00000000"),3,2)),VALUE(LEFT(TEXT(B24,"00000000"),2))),B24),IF(LEN(SUBSTITUTE(SUBSTITUTE(B24,"/",""),"-",""))=8,DATE(VALUE(RIGHT(SUBSTITUTE(SUBSTITUTE(B24,"/",""),"-",""),4)),VALUE(MID(SUBSTITUTE(SUBSTITUTE(B24,"/",""),"-",""),3,2)),VALUE(LEFT(SUBSTITUTE(SUBSTITUTE(B24,"/",""),"-",""),2))),"")))+1)))</f>
        <v/>
      </c>
      <c r="G24" s="16" t="str">
        <f>IF(F24="","",ROUND(IF(D24="Universidad de León",F24*Parametros!$B$7,IF(D24="Otra Administración Pública",F24*Parametros!$B$7*Parametros!$B$8,0)),3))</f>
        <v/>
      </c>
    </row>
    <row r="25" spans="1:7" ht="18.95" customHeight="1" x14ac:dyDescent="0.25">
      <c r="A25" s="14">
        <v>20</v>
      </c>
      <c r="B25" s="11"/>
      <c r="C25" s="11"/>
      <c r="D25" s="7"/>
      <c r="E25" s="7"/>
      <c r="F25" s="6" t="str">
        <f>IF(OR(B25="",C25="",D25="",E25=""),"",IF(E25="Inferior al 50%",0,MAX(0,MIN(IF(C25="","",IF(ISNUMBER(C25),IF(C25&gt;1000000,DATE(VALUE(RIGHT(TEXT(C25,"00000000"),4)),VALUE(MID(TEXT(C25,"00000000"),3,2)),VALUE(LEFT(TEXT(C25,"00000000"),2))),C25),IF(LEN(SUBSTITUTE(SUBSTITUTE(C25,"/",""),"-",""))=8,DATE(VALUE(RIGHT(SUBSTITUTE(SUBSTITUTE(C25,"/",""),"-",""),4)),VALUE(MID(SUBSTITUTE(SUBSTITUTE(C25,"/",""),"-",""),3,2)),VALUE(LEFT(SUBSTITUTE(SUBSTITUTE(C25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25="","",IF(ISNUMBER(B25),IF(B25&gt;1000000,DATE(VALUE(RIGHT(TEXT(B25,"00000000"),4)),VALUE(MID(TEXT(B25,"00000000"),3,2)),VALUE(LEFT(TEXT(B25,"00000000"),2))),B25),IF(LEN(SUBSTITUTE(SUBSTITUTE(B25,"/",""),"-",""))=8,DATE(VALUE(RIGHT(SUBSTITUTE(SUBSTITUTE(B25,"/",""),"-",""),4)),VALUE(MID(SUBSTITUTE(SUBSTITUTE(B25,"/",""),"-",""),3,2)),VALUE(LEFT(SUBSTITUTE(SUBSTITUTE(B25,"/",""),"-",""),2))),"")))+1)))</f>
        <v/>
      </c>
      <c r="G25" s="16" t="str">
        <f>IF(F25="","",ROUND(IF(D25="Universidad de León",F25*Parametros!$B$7,IF(D25="Otra Administración Pública",F25*Parametros!$B$7*Parametros!$B$8,0)),3))</f>
        <v/>
      </c>
    </row>
    <row r="26" spans="1:7" ht="18.95" customHeight="1" x14ac:dyDescent="0.25">
      <c r="A26" s="14">
        <v>21</v>
      </c>
      <c r="B26" s="11"/>
      <c r="C26" s="11"/>
      <c r="D26" s="7"/>
      <c r="E26" s="7"/>
      <c r="F26" s="6" t="str">
        <f>IF(OR(B26="",C26="",D26="",E26=""),"",IF(E26="Inferior al 50%",0,MAX(0,MIN(IF(C26="","",IF(ISNUMBER(C26),IF(C26&gt;1000000,DATE(VALUE(RIGHT(TEXT(C26,"00000000"),4)),VALUE(MID(TEXT(C26,"00000000"),3,2)),VALUE(LEFT(TEXT(C26,"00000000"),2))),C26),IF(LEN(SUBSTITUTE(SUBSTITUTE(C26,"/",""),"-",""))=8,DATE(VALUE(RIGHT(SUBSTITUTE(SUBSTITUTE(C26,"/",""),"-",""),4)),VALUE(MID(SUBSTITUTE(SUBSTITUTE(C26,"/",""),"-",""),3,2)),VALUE(LEFT(SUBSTITUTE(SUBSTITUTE(C26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26="","",IF(ISNUMBER(B26),IF(B26&gt;1000000,DATE(VALUE(RIGHT(TEXT(B26,"00000000"),4)),VALUE(MID(TEXT(B26,"00000000"),3,2)),VALUE(LEFT(TEXT(B26,"00000000"),2))),B26),IF(LEN(SUBSTITUTE(SUBSTITUTE(B26,"/",""),"-",""))=8,DATE(VALUE(RIGHT(SUBSTITUTE(SUBSTITUTE(B26,"/",""),"-",""),4)),VALUE(MID(SUBSTITUTE(SUBSTITUTE(B26,"/",""),"-",""),3,2)),VALUE(LEFT(SUBSTITUTE(SUBSTITUTE(B26,"/",""),"-",""),2))),"")))+1)))</f>
        <v/>
      </c>
      <c r="G26" s="16" t="str">
        <f>IF(F26="","",ROUND(IF(D26="Universidad de León",F26*Parametros!$B$7,IF(D26="Otra Administración Pública",F26*Parametros!$B$7*Parametros!$B$8,0)),3))</f>
        <v/>
      </c>
    </row>
    <row r="27" spans="1:7" ht="18.95" customHeight="1" x14ac:dyDescent="0.25">
      <c r="A27" s="14">
        <v>22</v>
      </c>
      <c r="B27" s="11"/>
      <c r="C27" s="11"/>
      <c r="D27" s="7"/>
      <c r="E27" s="7"/>
      <c r="F27" s="6" t="str">
        <f>IF(OR(B27="",C27="",D27="",E27=""),"",IF(E27="Inferior al 50%",0,MAX(0,MIN(IF(C27="","",IF(ISNUMBER(C27),IF(C27&gt;1000000,DATE(VALUE(RIGHT(TEXT(C27,"00000000"),4)),VALUE(MID(TEXT(C27,"00000000"),3,2)),VALUE(LEFT(TEXT(C27,"00000000"),2))),C27),IF(LEN(SUBSTITUTE(SUBSTITUTE(C27,"/",""),"-",""))=8,DATE(VALUE(RIGHT(SUBSTITUTE(SUBSTITUTE(C27,"/",""),"-",""),4)),VALUE(MID(SUBSTITUTE(SUBSTITUTE(C27,"/",""),"-",""),3,2)),VALUE(LEFT(SUBSTITUTE(SUBSTITUTE(C27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27="","",IF(ISNUMBER(B27),IF(B27&gt;1000000,DATE(VALUE(RIGHT(TEXT(B27,"00000000"),4)),VALUE(MID(TEXT(B27,"00000000"),3,2)),VALUE(LEFT(TEXT(B27,"00000000"),2))),B27),IF(LEN(SUBSTITUTE(SUBSTITUTE(B27,"/",""),"-",""))=8,DATE(VALUE(RIGHT(SUBSTITUTE(SUBSTITUTE(B27,"/",""),"-",""),4)),VALUE(MID(SUBSTITUTE(SUBSTITUTE(B27,"/",""),"-",""),3,2)),VALUE(LEFT(SUBSTITUTE(SUBSTITUTE(B27,"/",""),"-",""),2))),"")))+1)))</f>
        <v/>
      </c>
      <c r="G27" s="16" t="str">
        <f>IF(F27="","",ROUND(IF(D27="Universidad de León",F27*Parametros!$B$7,IF(D27="Otra Administración Pública",F27*Parametros!$B$7*Parametros!$B$8,0)),3))</f>
        <v/>
      </c>
    </row>
    <row r="28" spans="1:7" ht="18.95" customHeight="1" x14ac:dyDescent="0.25">
      <c r="A28" s="14">
        <v>23</v>
      </c>
      <c r="B28" s="11"/>
      <c r="C28" s="11"/>
      <c r="D28" s="7"/>
      <c r="E28" s="7"/>
      <c r="F28" s="6" t="str">
        <f>IF(OR(B28="",C28="",D28="",E28=""),"",IF(E28="Inferior al 50%",0,MAX(0,MIN(IF(C28="","",IF(ISNUMBER(C28),IF(C28&gt;1000000,DATE(VALUE(RIGHT(TEXT(C28,"00000000"),4)),VALUE(MID(TEXT(C28,"00000000"),3,2)),VALUE(LEFT(TEXT(C28,"00000000"),2))),C28),IF(LEN(SUBSTITUTE(SUBSTITUTE(C28,"/",""),"-",""))=8,DATE(VALUE(RIGHT(SUBSTITUTE(SUBSTITUTE(C28,"/",""),"-",""),4)),VALUE(MID(SUBSTITUTE(SUBSTITUTE(C28,"/",""),"-",""),3,2)),VALUE(LEFT(SUBSTITUTE(SUBSTITUTE(C28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28="","",IF(ISNUMBER(B28),IF(B28&gt;1000000,DATE(VALUE(RIGHT(TEXT(B28,"00000000"),4)),VALUE(MID(TEXT(B28,"00000000"),3,2)),VALUE(LEFT(TEXT(B28,"00000000"),2))),B28),IF(LEN(SUBSTITUTE(SUBSTITUTE(B28,"/",""),"-",""))=8,DATE(VALUE(RIGHT(SUBSTITUTE(SUBSTITUTE(B28,"/",""),"-",""),4)),VALUE(MID(SUBSTITUTE(SUBSTITUTE(B28,"/",""),"-",""),3,2)),VALUE(LEFT(SUBSTITUTE(SUBSTITUTE(B28,"/",""),"-",""),2))),"")))+1)))</f>
        <v/>
      </c>
      <c r="G28" s="16" t="str">
        <f>IF(F28="","",ROUND(IF(D28="Universidad de León",F28*Parametros!$B$7,IF(D28="Otra Administración Pública",F28*Parametros!$B$7*Parametros!$B$8,0)),3))</f>
        <v/>
      </c>
    </row>
    <row r="29" spans="1:7" ht="18.95" customHeight="1" x14ac:dyDescent="0.25">
      <c r="A29" s="14">
        <v>24</v>
      </c>
      <c r="B29" s="11"/>
      <c r="C29" s="11"/>
      <c r="D29" s="7"/>
      <c r="E29" s="7"/>
      <c r="F29" s="6" t="str">
        <f>IF(OR(B29="",C29="",D29="",E29=""),"",IF(E29="Inferior al 50%",0,MAX(0,MIN(IF(C29="","",IF(ISNUMBER(C29),IF(C29&gt;1000000,DATE(VALUE(RIGHT(TEXT(C29,"00000000"),4)),VALUE(MID(TEXT(C29,"00000000"),3,2)),VALUE(LEFT(TEXT(C29,"00000000"),2))),C29),IF(LEN(SUBSTITUTE(SUBSTITUTE(C29,"/",""),"-",""))=8,DATE(VALUE(RIGHT(SUBSTITUTE(SUBSTITUTE(C29,"/",""),"-",""),4)),VALUE(MID(SUBSTITUTE(SUBSTITUTE(C29,"/",""),"-",""),3,2)),VALUE(LEFT(SUBSTITUTE(SUBSTITUTE(C29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29="","",IF(ISNUMBER(B29),IF(B29&gt;1000000,DATE(VALUE(RIGHT(TEXT(B29,"00000000"),4)),VALUE(MID(TEXT(B29,"00000000"),3,2)),VALUE(LEFT(TEXT(B29,"00000000"),2))),B29),IF(LEN(SUBSTITUTE(SUBSTITUTE(B29,"/",""),"-",""))=8,DATE(VALUE(RIGHT(SUBSTITUTE(SUBSTITUTE(B29,"/",""),"-",""),4)),VALUE(MID(SUBSTITUTE(SUBSTITUTE(B29,"/",""),"-",""),3,2)),VALUE(LEFT(SUBSTITUTE(SUBSTITUTE(B29,"/",""),"-",""),2))),"")))+1)))</f>
        <v/>
      </c>
      <c r="G29" s="16" t="str">
        <f>IF(F29="","",ROUND(IF(D29="Universidad de León",F29*Parametros!$B$7,IF(D29="Otra Administración Pública",F29*Parametros!$B$7*Parametros!$B$8,0)),3))</f>
        <v/>
      </c>
    </row>
    <row r="30" spans="1:7" ht="18.95" customHeight="1" x14ac:dyDescent="0.25">
      <c r="A30" s="14">
        <v>25</v>
      </c>
      <c r="B30" s="11"/>
      <c r="C30" s="11"/>
      <c r="D30" s="7"/>
      <c r="E30" s="7"/>
      <c r="F30" s="6" t="str">
        <f>IF(OR(B30="",C30="",D30="",E30=""),"",IF(E30="Inferior al 50%",0,MAX(0,MIN(IF(C30="","",IF(ISNUMBER(C30),IF(C30&gt;1000000,DATE(VALUE(RIGHT(TEXT(C30,"00000000"),4)),VALUE(MID(TEXT(C30,"00000000"),3,2)),VALUE(LEFT(TEXT(C30,"00000000"),2))),C30),IF(LEN(SUBSTITUTE(SUBSTITUTE(C30,"/",""),"-",""))=8,DATE(VALUE(RIGHT(SUBSTITUTE(SUBSTITUTE(C30,"/",""),"-",""),4)),VALUE(MID(SUBSTITUTE(SUBSTITUTE(C30,"/",""),"-",""),3,2)),VALUE(LEFT(SUBSTITUTE(SUBSTITUTE(C30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30="","",IF(ISNUMBER(B30),IF(B30&gt;1000000,DATE(VALUE(RIGHT(TEXT(B30,"00000000"),4)),VALUE(MID(TEXT(B30,"00000000"),3,2)),VALUE(LEFT(TEXT(B30,"00000000"),2))),B30),IF(LEN(SUBSTITUTE(SUBSTITUTE(B30,"/",""),"-",""))=8,DATE(VALUE(RIGHT(SUBSTITUTE(SUBSTITUTE(B30,"/",""),"-",""),4)),VALUE(MID(SUBSTITUTE(SUBSTITUTE(B30,"/",""),"-",""),3,2)),VALUE(LEFT(SUBSTITUTE(SUBSTITUTE(B30,"/",""),"-",""),2))),"")))+1)))</f>
        <v/>
      </c>
      <c r="G30" s="16" t="str">
        <f>IF(F30="","",ROUND(IF(D30="Universidad de León",F30*Parametros!$B$7,IF(D30="Otra Administración Pública",F30*Parametros!$B$7*Parametros!$B$8,0)),3))</f>
        <v/>
      </c>
    </row>
    <row r="31" spans="1:7" ht="18.95" customHeight="1" x14ac:dyDescent="0.25">
      <c r="A31" s="14">
        <v>26</v>
      </c>
      <c r="B31" s="11"/>
      <c r="C31" s="11"/>
      <c r="D31" s="7"/>
      <c r="E31" s="7"/>
      <c r="F31" s="6" t="str">
        <f>IF(OR(B31="",C31="",D31="",E31=""),"",IF(E31="Inferior al 50%",0,MAX(0,MIN(IF(C31="","",IF(ISNUMBER(C31),IF(C31&gt;1000000,DATE(VALUE(RIGHT(TEXT(C31,"00000000"),4)),VALUE(MID(TEXT(C31,"00000000"),3,2)),VALUE(LEFT(TEXT(C31,"00000000"),2))),C31),IF(LEN(SUBSTITUTE(SUBSTITUTE(C31,"/",""),"-",""))=8,DATE(VALUE(RIGHT(SUBSTITUTE(SUBSTITUTE(C31,"/",""),"-",""),4)),VALUE(MID(SUBSTITUTE(SUBSTITUTE(C31,"/",""),"-",""),3,2)),VALUE(LEFT(SUBSTITUTE(SUBSTITUTE(C31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31="","",IF(ISNUMBER(B31),IF(B31&gt;1000000,DATE(VALUE(RIGHT(TEXT(B31,"00000000"),4)),VALUE(MID(TEXT(B31,"00000000"),3,2)),VALUE(LEFT(TEXT(B31,"00000000"),2))),B31),IF(LEN(SUBSTITUTE(SUBSTITUTE(B31,"/",""),"-",""))=8,DATE(VALUE(RIGHT(SUBSTITUTE(SUBSTITUTE(B31,"/",""),"-",""),4)),VALUE(MID(SUBSTITUTE(SUBSTITUTE(B31,"/",""),"-",""),3,2)),VALUE(LEFT(SUBSTITUTE(SUBSTITUTE(B31,"/",""),"-",""),2))),"")))+1)))</f>
        <v/>
      </c>
      <c r="G31" s="16" t="str">
        <f>IF(F31="","",ROUND(IF(D31="Universidad de León",F31*Parametros!$B$7,IF(D31="Otra Administración Pública",F31*Parametros!$B$7*Parametros!$B$8,0)),3))</f>
        <v/>
      </c>
    </row>
    <row r="32" spans="1:7" ht="18.95" customHeight="1" x14ac:dyDescent="0.25">
      <c r="A32" s="14">
        <v>27</v>
      </c>
      <c r="B32" s="11"/>
      <c r="C32" s="11"/>
      <c r="D32" s="7"/>
      <c r="E32" s="7"/>
      <c r="F32" s="6" t="str">
        <f>IF(OR(B32="",C32="",D32="",E32=""),"",IF(E32="Inferior al 50%",0,MAX(0,MIN(IF(C32="","",IF(ISNUMBER(C32),IF(C32&gt;1000000,DATE(VALUE(RIGHT(TEXT(C32,"00000000"),4)),VALUE(MID(TEXT(C32,"00000000"),3,2)),VALUE(LEFT(TEXT(C32,"00000000"),2))),C32),IF(LEN(SUBSTITUTE(SUBSTITUTE(C32,"/",""),"-",""))=8,DATE(VALUE(RIGHT(SUBSTITUTE(SUBSTITUTE(C32,"/",""),"-",""),4)),VALUE(MID(SUBSTITUTE(SUBSTITUTE(C32,"/",""),"-",""),3,2)),VALUE(LEFT(SUBSTITUTE(SUBSTITUTE(C32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32="","",IF(ISNUMBER(B32),IF(B32&gt;1000000,DATE(VALUE(RIGHT(TEXT(B32,"00000000"),4)),VALUE(MID(TEXT(B32,"00000000"),3,2)),VALUE(LEFT(TEXT(B32,"00000000"),2))),B32),IF(LEN(SUBSTITUTE(SUBSTITUTE(B32,"/",""),"-",""))=8,DATE(VALUE(RIGHT(SUBSTITUTE(SUBSTITUTE(B32,"/",""),"-",""),4)),VALUE(MID(SUBSTITUTE(SUBSTITUTE(B32,"/",""),"-",""),3,2)),VALUE(LEFT(SUBSTITUTE(SUBSTITUTE(B32,"/",""),"-",""),2))),"")))+1)))</f>
        <v/>
      </c>
      <c r="G32" s="16" t="str">
        <f>IF(F32="","",ROUND(IF(D32="Universidad de León",F32*Parametros!$B$7,IF(D32="Otra Administración Pública",F32*Parametros!$B$7*Parametros!$B$8,0)),3))</f>
        <v/>
      </c>
    </row>
    <row r="33" spans="1:7" ht="18.95" customHeight="1" x14ac:dyDescent="0.25">
      <c r="A33" s="14">
        <v>28</v>
      </c>
      <c r="B33" s="11"/>
      <c r="C33" s="11"/>
      <c r="D33" s="7"/>
      <c r="E33" s="7"/>
      <c r="F33" s="6" t="str">
        <f>IF(OR(B33="",C33="",D33="",E33=""),"",IF(E33="Inferior al 50%",0,MAX(0,MIN(IF(C33="","",IF(ISNUMBER(C33),IF(C33&gt;1000000,DATE(VALUE(RIGHT(TEXT(C33,"00000000"),4)),VALUE(MID(TEXT(C33,"00000000"),3,2)),VALUE(LEFT(TEXT(C33,"00000000"),2))),C33),IF(LEN(SUBSTITUTE(SUBSTITUTE(C33,"/",""),"-",""))=8,DATE(VALUE(RIGHT(SUBSTITUTE(SUBSTITUTE(C33,"/",""),"-",""),4)),VALUE(MID(SUBSTITUTE(SUBSTITUTE(C33,"/",""),"-",""),3,2)),VALUE(LEFT(SUBSTITUTE(SUBSTITUTE(C33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33="","",IF(ISNUMBER(B33),IF(B33&gt;1000000,DATE(VALUE(RIGHT(TEXT(B33,"00000000"),4)),VALUE(MID(TEXT(B33,"00000000"),3,2)),VALUE(LEFT(TEXT(B33,"00000000"),2))),B33),IF(LEN(SUBSTITUTE(SUBSTITUTE(B33,"/",""),"-",""))=8,DATE(VALUE(RIGHT(SUBSTITUTE(SUBSTITUTE(B33,"/",""),"-",""),4)),VALUE(MID(SUBSTITUTE(SUBSTITUTE(B33,"/",""),"-",""),3,2)),VALUE(LEFT(SUBSTITUTE(SUBSTITUTE(B33,"/",""),"-",""),2))),"")))+1)))</f>
        <v/>
      </c>
      <c r="G33" s="16" t="str">
        <f>IF(F33="","",ROUND(IF(D33="Universidad de León",F33*Parametros!$B$7,IF(D33="Otra Administración Pública",F33*Parametros!$B$7*Parametros!$B$8,0)),3))</f>
        <v/>
      </c>
    </row>
    <row r="34" spans="1:7" ht="18.95" customHeight="1" x14ac:dyDescent="0.25">
      <c r="A34" s="14">
        <v>29</v>
      </c>
      <c r="B34" s="11"/>
      <c r="C34" s="11"/>
      <c r="D34" s="7"/>
      <c r="E34" s="7"/>
      <c r="F34" s="6" t="str">
        <f>IF(OR(B34="",C34="",D34="",E34=""),"",IF(E34="Inferior al 50%",0,MAX(0,MIN(IF(C34="","",IF(ISNUMBER(C34),IF(C34&gt;1000000,DATE(VALUE(RIGHT(TEXT(C34,"00000000"),4)),VALUE(MID(TEXT(C34,"00000000"),3,2)),VALUE(LEFT(TEXT(C34,"00000000"),2))),C34),IF(LEN(SUBSTITUTE(SUBSTITUTE(C34,"/",""),"-",""))=8,DATE(VALUE(RIGHT(SUBSTITUTE(SUBSTITUTE(C34,"/",""),"-",""),4)),VALUE(MID(SUBSTITUTE(SUBSTITUTE(C34,"/",""),"-",""),3,2)),VALUE(LEFT(SUBSTITUTE(SUBSTITUTE(C34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34="","",IF(ISNUMBER(B34),IF(B34&gt;1000000,DATE(VALUE(RIGHT(TEXT(B34,"00000000"),4)),VALUE(MID(TEXT(B34,"00000000"),3,2)),VALUE(LEFT(TEXT(B34,"00000000"),2))),B34),IF(LEN(SUBSTITUTE(SUBSTITUTE(B34,"/",""),"-",""))=8,DATE(VALUE(RIGHT(SUBSTITUTE(SUBSTITUTE(B34,"/",""),"-",""),4)),VALUE(MID(SUBSTITUTE(SUBSTITUTE(B34,"/",""),"-",""),3,2)),VALUE(LEFT(SUBSTITUTE(SUBSTITUTE(B34,"/",""),"-",""),2))),"")))+1)))</f>
        <v/>
      </c>
      <c r="G34" s="16" t="str">
        <f>IF(F34="","",ROUND(IF(D34="Universidad de León",F34*Parametros!$B$7,IF(D34="Otra Administración Pública",F34*Parametros!$B$7*Parametros!$B$8,0)),3))</f>
        <v/>
      </c>
    </row>
    <row r="35" spans="1:7" ht="18.95" customHeight="1" x14ac:dyDescent="0.25">
      <c r="A35" s="14">
        <v>30</v>
      </c>
      <c r="B35" s="11"/>
      <c r="C35" s="11"/>
      <c r="D35" s="7"/>
      <c r="E35" s="7"/>
      <c r="F35" s="6" t="str">
        <f>IF(OR(B35="",C35="",D35="",E35=""),"",IF(E35="Inferior al 50%",0,MAX(0,MIN(IF(C35="","",IF(ISNUMBER(C35),IF(C35&gt;1000000,DATE(VALUE(RIGHT(TEXT(C35,"00000000"),4)),VALUE(MID(TEXT(C35,"00000000"),3,2)),VALUE(LEFT(TEXT(C35,"00000000"),2))),C35),IF(LEN(SUBSTITUTE(SUBSTITUTE(C35,"/",""),"-",""))=8,DATE(VALUE(RIGHT(SUBSTITUTE(SUBSTITUTE(C35,"/",""),"-",""),4)),VALUE(MID(SUBSTITUTE(SUBSTITUTE(C35,"/",""),"-",""),3,2)),VALUE(LEFT(SUBSTITUTE(SUBSTITUTE(C35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35="","",IF(ISNUMBER(B35),IF(B35&gt;1000000,DATE(VALUE(RIGHT(TEXT(B35,"00000000"),4)),VALUE(MID(TEXT(B35,"00000000"),3,2)),VALUE(LEFT(TEXT(B35,"00000000"),2))),B35),IF(LEN(SUBSTITUTE(SUBSTITUTE(B35,"/",""),"-",""))=8,DATE(VALUE(RIGHT(SUBSTITUTE(SUBSTITUTE(B35,"/",""),"-",""),4)),VALUE(MID(SUBSTITUTE(SUBSTITUTE(B35,"/",""),"-",""),3,2)),VALUE(LEFT(SUBSTITUTE(SUBSTITUTE(B35,"/",""),"-",""),2))),"")))+1)))</f>
        <v/>
      </c>
      <c r="G35" s="16" t="str">
        <f>IF(F35="","",ROUND(IF(D35="Universidad de León",F35*Parametros!$B$7,IF(D35="Otra Administración Pública",F35*Parametros!$B$7*Parametros!$B$8,0)),3))</f>
        <v/>
      </c>
    </row>
    <row r="36" spans="1:7" ht="18.95" customHeight="1" x14ac:dyDescent="0.25">
      <c r="A36" s="14">
        <v>31</v>
      </c>
      <c r="B36" s="11"/>
      <c r="C36" s="11"/>
      <c r="D36" s="7"/>
      <c r="E36" s="7"/>
      <c r="F36" s="6" t="str">
        <f>IF(OR(B36="",C36="",D36="",E36=""),"",IF(E36="Inferior al 50%",0,MAX(0,MIN(IF(C36="","",IF(ISNUMBER(C36),IF(C36&gt;1000000,DATE(VALUE(RIGHT(TEXT(C36,"00000000"),4)),VALUE(MID(TEXT(C36,"00000000"),3,2)),VALUE(LEFT(TEXT(C36,"00000000"),2))),C36),IF(LEN(SUBSTITUTE(SUBSTITUTE(C36,"/",""),"-",""))=8,DATE(VALUE(RIGHT(SUBSTITUTE(SUBSTITUTE(C36,"/",""),"-",""),4)),VALUE(MID(SUBSTITUTE(SUBSTITUTE(C36,"/",""),"-",""),3,2)),VALUE(LEFT(SUBSTITUTE(SUBSTITUTE(C36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36="","",IF(ISNUMBER(B36),IF(B36&gt;1000000,DATE(VALUE(RIGHT(TEXT(B36,"00000000"),4)),VALUE(MID(TEXT(B36,"00000000"),3,2)),VALUE(LEFT(TEXT(B36,"00000000"),2))),B36),IF(LEN(SUBSTITUTE(SUBSTITUTE(B36,"/",""),"-",""))=8,DATE(VALUE(RIGHT(SUBSTITUTE(SUBSTITUTE(B36,"/",""),"-",""),4)),VALUE(MID(SUBSTITUTE(SUBSTITUTE(B36,"/",""),"-",""),3,2)),VALUE(LEFT(SUBSTITUTE(SUBSTITUTE(B36,"/",""),"-",""),2))),"")))+1)))</f>
        <v/>
      </c>
      <c r="G36" s="16" t="str">
        <f>IF(F36="","",ROUND(IF(D36="Universidad de León",F36*Parametros!$B$7,IF(D36="Otra Administración Pública",F36*Parametros!$B$7*Parametros!$B$8,0)),3))</f>
        <v/>
      </c>
    </row>
    <row r="37" spans="1:7" ht="18.95" customHeight="1" x14ac:dyDescent="0.25">
      <c r="A37" s="14">
        <v>32</v>
      </c>
      <c r="B37" s="11"/>
      <c r="C37" s="11"/>
      <c r="D37" s="7"/>
      <c r="E37" s="7"/>
      <c r="F37" s="6" t="str">
        <f>IF(OR(B37="",C37="",D37="",E37=""),"",IF(E37="Inferior al 50%",0,MAX(0,MIN(IF(C37="","",IF(ISNUMBER(C37),IF(C37&gt;1000000,DATE(VALUE(RIGHT(TEXT(C37,"00000000"),4)),VALUE(MID(TEXT(C37,"00000000"),3,2)),VALUE(LEFT(TEXT(C37,"00000000"),2))),C37),IF(LEN(SUBSTITUTE(SUBSTITUTE(C37,"/",""),"-",""))=8,DATE(VALUE(RIGHT(SUBSTITUTE(SUBSTITUTE(C37,"/",""),"-",""),4)),VALUE(MID(SUBSTITUTE(SUBSTITUTE(C37,"/",""),"-",""),3,2)),VALUE(LEFT(SUBSTITUTE(SUBSTITUTE(C37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37="","",IF(ISNUMBER(B37),IF(B37&gt;1000000,DATE(VALUE(RIGHT(TEXT(B37,"00000000"),4)),VALUE(MID(TEXT(B37,"00000000"),3,2)),VALUE(LEFT(TEXT(B37,"00000000"),2))),B37),IF(LEN(SUBSTITUTE(SUBSTITUTE(B37,"/",""),"-",""))=8,DATE(VALUE(RIGHT(SUBSTITUTE(SUBSTITUTE(B37,"/",""),"-",""),4)),VALUE(MID(SUBSTITUTE(SUBSTITUTE(B37,"/",""),"-",""),3,2)),VALUE(LEFT(SUBSTITUTE(SUBSTITUTE(B37,"/",""),"-",""),2))),"")))+1)))</f>
        <v/>
      </c>
      <c r="G37" s="16" t="str">
        <f>IF(F37="","",ROUND(IF(D37="Universidad de León",F37*Parametros!$B$7,IF(D37="Otra Administración Pública",F37*Parametros!$B$7*Parametros!$B$8,0)),3))</f>
        <v/>
      </c>
    </row>
    <row r="38" spans="1:7" ht="18.95" customHeight="1" x14ac:dyDescent="0.25">
      <c r="A38" s="14">
        <v>33</v>
      </c>
      <c r="B38" s="11"/>
      <c r="C38" s="11"/>
      <c r="D38" s="7"/>
      <c r="E38" s="7"/>
      <c r="F38" s="6" t="str">
        <f>IF(OR(B38="",C38="",D38="",E38=""),"",IF(E38="Inferior al 50%",0,MAX(0,MIN(IF(C38="","",IF(ISNUMBER(C38),IF(C38&gt;1000000,DATE(VALUE(RIGHT(TEXT(C38,"00000000"),4)),VALUE(MID(TEXT(C38,"00000000"),3,2)),VALUE(LEFT(TEXT(C38,"00000000"),2))),C38),IF(LEN(SUBSTITUTE(SUBSTITUTE(C38,"/",""),"-",""))=8,DATE(VALUE(RIGHT(SUBSTITUTE(SUBSTITUTE(C38,"/",""),"-",""),4)),VALUE(MID(SUBSTITUTE(SUBSTITUTE(C38,"/",""),"-",""),3,2)),VALUE(LEFT(SUBSTITUTE(SUBSTITUTE(C38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38="","",IF(ISNUMBER(B38),IF(B38&gt;1000000,DATE(VALUE(RIGHT(TEXT(B38,"00000000"),4)),VALUE(MID(TEXT(B38,"00000000"),3,2)),VALUE(LEFT(TEXT(B38,"00000000"),2))),B38),IF(LEN(SUBSTITUTE(SUBSTITUTE(B38,"/",""),"-",""))=8,DATE(VALUE(RIGHT(SUBSTITUTE(SUBSTITUTE(B38,"/",""),"-",""),4)),VALUE(MID(SUBSTITUTE(SUBSTITUTE(B38,"/",""),"-",""),3,2)),VALUE(LEFT(SUBSTITUTE(SUBSTITUTE(B38,"/",""),"-",""),2))),"")))+1)))</f>
        <v/>
      </c>
      <c r="G38" s="16" t="str">
        <f>IF(F38="","",ROUND(IF(D38="Universidad de León",F38*Parametros!$B$7,IF(D38="Otra Administración Pública",F38*Parametros!$B$7*Parametros!$B$8,0)),3))</f>
        <v/>
      </c>
    </row>
    <row r="39" spans="1:7" ht="18.95" customHeight="1" x14ac:dyDescent="0.25">
      <c r="A39" s="14">
        <v>34</v>
      </c>
      <c r="B39" s="11"/>
      <c r="C39" s="11"/>
      <c r="D39" s="7"/>
      <c r="E39" s="7"/>
      <c r="F39" s="6" t="str">
        <f>IF(OR(B39="",C39="",D39="",E39=""),"",IF(E39="Inferior al 50%",0,MAX(0,MIN(IF(C39="","",IF(ISNUMBER(C39),IF(C39&gt;1000000,DATE(VALUE(RIGHT(TEXT(C39,"00000000"),4)),VALUE(MID(TEXT(C39,"00000000"),3,2)),VALUE(LEFT(TEXT(C39,"00000000"),2))),C39),IF(LEN(SUBSTITUTE(SUBSTITUTE(C39,"/",""),"-",""))=8,DATE(VALUE(RIGHT(SUBSTITUTE(SUBSTITUTE(C39,"/",""),"-",""),4)),VALUE(MID(SUBSTITUTE(SUBSTITUTE(C39,"/",""),"-",""),3,2)),VALUE(LEFT(SUBSTITUTE(SUBSTITUTE(C39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39="","",IF(ISNUMBER(B39),IF(B39&gt;1000000,DATE(VALUE(RIGHT(TEXT(B39,"00000000"),4)),VALUE(MID(TEXT(B39,"00000000"),3,2)),VALUE(LEFT(TEXT(B39,"00000000"),2))),B39),IF(LEN(SUBSTITUTE(SUBSTITUTE(B39,"/",""),"-",""))=8,DATE(VALUE(RIGHT(SUBSTITUTE(SUBSTITUTE(B39,"/",""),"-",""),4)),VALUE(MID(SUBSTITUTE(SUBSTITUTE(B39,"/",""),"-",""),3,2)),VALUE(LEFT(SUBSTITUTE(SUBSTITUTE(B39,"/",""),"-",""),2))),"")))+1)))</f>
        <v/>
      </c>
      <c r="G39" s="16" t="str">
        <f>IF(F39="","",ROUND(IF(D39="Universidad de León",F39*Parametros!$B$7,IF(D39="Otra Administración Pública",F39*Parametros!$B$7*Parametros!$B$8,0)),3))</f>
        <v/>
      </c>
    </row>
    <row r="40" spans="1:7" ht="18.95" customHeight="1" x14ac:dyDescent="0.25">
      <c r="A40" s="14">
        <v>35</v>
      </c>
      <c r="B40" s="11"/>
      <c r="C40" s="11"/>
      <c r="D40" s="7"/>
      <c r="E40" s="7"/>
      <c r="F40" s="6" t="str">
        <f>IF(OR(B40="",C40="",D40="",E40=""),"",IF(E40="Inferior al 50%",0,MAX(0,MIN(IF(C40="","",IF(ISNUMBER(C40),IF(C40&gt;1000000,DATE(VALUE(RIGHT(TEXT(C40,"00000000"),4)),VALUE(MID(TEXT(C40,"00000000"),3,2)),VALUE(LEFT(TEXT(C40,"00000000"),2))),C40),IF(LEN(SUBSTITUTE(SUBSTITUTE(C40,"/",""),"-",""))=8,DATE(VALUE(RIGHT(SUBSTITUTE(SUBSTITUTE(C40,"/",""),"-",""),4)),VALUE(MID(SUBSTITUTE(SUBSTITUTE(C40,"/",""),"-",""),3,2)),VALUE(LEFT(SUBSTITUTE(SUBSTITUTE(C40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40="","",IF(ISNUMBER(B40),IF(B40&gt;1000000,DATE(VALUE(RIGHT(TEXT(B40,"00000000"),4)),VALUE(MID(TEXT(B40,"00000000"),3,2)),VALUE(LEFT(TEXT(B40,"00000000"),2))),B40),IF(LEN(SUBSTITUTE(SUBSTITUTE(B40,"/",""),"-",""))=8,DATE(VALUE(RIGHT(SUBSTITUTE(SUBSTITUTE(B40,"/",""),"-",""),4)),VALUE(MID(SUBSTITUTE(SUBSTITUTE(B40,"/",""),"-",""),3,2)),VALUE(LEFT(SUBSTITUTE(SUBSTITUTE(B40,"/",""),"-",""),2))),"")))+1)))</f>
        <v/>
      </c>
      <c r="G40" s="16" t="str">
        <f>IF(F40="","",ROUND(IF(D40="Universidad de León",F40*Parametros!$B$7,IF(D40="Otra Administración Pública",F40*Parametros!$B$7*Parametros!$B$8,0)),3))</f>
        <v/>
      </c>
    </row>
    <row r="41" spans="1:7" ht="18.95" customHeight="1" x14ac:dyDescent="0.25">
      <c r="A41" s="14">
        <v>36</v>
      </c>
      <c r="B41" s="11"/>
      <c r="C41" s="11"/>
      <c r="D41" s="7"/>
      <c r="E41" s="7"/>
      <c r="F41" s="6" t="str">
        <f>IF(OR(B41="",C41="",D41="",E41=""),"",IF(E41="Inferior al 50%",0,MAX(0,MIN(IF(C41="","",IF(ISNUMBER(C41),IF(C41&gt;1000000,DATE(VALUE(RIGHT(TEXT(C41,"00000000"),4)),VALUE(MID(TEXT(C41,"00000000"),3,2)),VALUE(LEFT(TEXT(C41,"00000000"),2))),C41),IF(LEN(SUBSTITUTE(SUBSTITUTE(C41,"/",""),"-",""))=8,DATE(VALUE(RIGHT(SUBSTITUTE(SUBSTITUTE(C41,"/",""),"-",""),4)),VALUE(MID(SUBSTITUTE(SUBSTITUTE(C41,"/",""),"-",""),3,2)),VALUE(LEFT(SUBSTITUTE(SUBSTITUTE(C41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41="","",IF(ISNUMBER(B41),IF(B41&gt;1000000,DATE(VALUE(RIGHT(TEXT(B41,"00000000"),4)),VALUE(MID(TEXT(B41,"00000000"),3,2)),VALUE(LEFT(TEXT(B41,"00000000"),2))),B41),IF(LEN(SUBSTITUTE(SUBSTITUTE(B41,"/",""),"-",""))=8,DATE(VALUE(RIGHT(SUBSTITUTE(SUBSTITUTE(B41,"/",""),"-",""),4)),VALUE(MID(SUBSTITUTE(SUBSTITUTE(B41,"/",""),"-",""),3,2)),VALUE(LEFT(SUBSTITUTE(SUBSTITUTE(B41,"/",""),"-",""),2))),"")))+1)))</f>
        <v/>
      </c>
      <c r="G41" s="16" t="str">
        <f>IF(F41="","",ROUND(IF(D41="Universidad de León",F41*Parametros!$B$7,IF(D41="Otra Administración Pública",F41*Parametros!$B$7*Parametros!$B$8,0)),3))</f>
        <v/>
      </c>
    </row>
    <row r="42" spans="1:7" ht="18.95" customHeight="1" x14ac:dyDescent="0.25">
      <c r="A42" s="14">
        <v>37</v>
      </c>
      <c r="B42" s="11"/>
      <c r="C42" s="11"/>
      <c r="D42" s="7"/>
      <c r="E42" s="7"/>
      <c r="F42" s="6" t="str">
        <f>IF(OR(B42="",C42="",D42="",E42=""),"",IF(E42="Inferior al 50%",0,MAX(0,MIN(IF(C42="","",IF(ISNUMBER(C42),IF(C42&gt;1000000,DATE(VALUE(RIGHT(TEXT(C42,"00000000"),4)),VALUE(MID(TEXT(C42,"00000000"),3,2)),VALUE(LEFT(TEXT(C42,"00000000"),2))),C42),IF(LEN(SUBSTITUTE(SUBSTITUTE(C42,"/",""),"-",""))=8,DATE(VALUE(RIGHT(SUBSTITUTE(SUBSTITUTE(C42,"/",""),"-",""),4)),VALUE(MID(SUBSTITUTE(SUBSTITUTE(C42,"/",""),"-",""),3,2)),VALUE(LEFT(SUBSTITUTE(SUBSTITUTE(C42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42="","",IF(ISNUMBER(B42),IF(B42&gt;1000000,DATE(VALUE(RIGHT(TEXT(B42,"00000000"),4)),VALUE(MID(TEXT(B42,"00000000"),3,2)),VALUE(LEFT(TEXT(B42,"00000000"),2))),B42),IF(LEN(SUBSTITUTE(SUBSTITUTE(B42,"/",""),"-",""))=8,DATE(VALUE(RIGHT(SUBSTITUTE(SUBSTITUTE(B42,"/",""),"-",""),4)),VALUE(MID(SUBSTITUTE(SUBSTITUTE(B42,"/",""),"-",""),3,2)),VALUE(LEFT(SUBSTITUTE(SUBSTITUTE(B42,"/",""),"-",""),2))),"")))+1)))</f>
        <v/>
      </c>
      <c r="G42" s="16" t="str">
        <f>IF(F42="","",ROUND(IF(D42="Universidad de León",F42*Parametros!$B$7,IF(D42="Otra Administración Pública",F42*Parametros!$B$7*Parametros!$B$8,0)),3))</f>
        <v/>
      </c>
    </row>
    <row r="43" spans="1:7" ht="18.95" customHeight="1" x14ac:dyDescent="0.25">
      <c r="A43" s="14">
        <v>38</v>
      </c>
      <c r="B43" s="11"/>
      <c r="C43" s="11"/>
      <c r="D43" s="7"/>
      <c r="E43" s="7"/>
      <c r="F43" s="6" t="str">
        <f>IF(OR(B43="",C43="",D43="",E43=""),"",IF(E43="Inferior al 50%",0,MAX(0,MIN(IF(C43="","",IF(ISNUMBER(C43),IF(C43&gt;1000000,DATE(VALUE(RIGHT(TEXT(C43,"00000000"),4)),VALUE(MID(TEXT(C43,"00000000"),3,2)),VALUE(LEFT(TEXT(C43,"00000000"),2))),C43),IF(LEN(SUBSTITUTE(SUBSTITUTE(C43,"/",""),"-",""))=8,DATE(VALUE(RIGHT(SUBSTITUTE(SUBSTITUTE(C43,"/",""),"-",""),4)),VALUE(MID(SUBSTITUTE(SUBSTITUTE(C43,"/",""),"-",""),3,2)),VALUE(LEFT(SUBSTITUTE(SUBSTITUTE(C43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43="","",IF(ISNUMBER(B43),IF(B43&gt;1000000,DATE(VALUE(RIGHT(TEXT(B43,"00000000"),4)),VALUE(MID(TEXT(B43,"00000000"),3,2)),VALUE(LEFT(TEXT(B43,"00000000"),2))),B43),IF(LEN(SUBSTITUTE(SUBSTITUTE(B43,"/",""),"-",""))=8,DATE(VALUE(RIGHT(SUBSTITUTE(SUBSTITUTE(B43,"/",""),"-",""),4)),VALUE(MID(SUBSTITUTE(SUBSTITUTE(B43,"/",""),"-",""),3,2)),VALUE(LEFT(SUBSTITUTE(SUBSTITUTE(B43,"/",""),"-",""),2))),"")))+1)))</f>
        <v/>
      </c>
      <c r="G43" s="16" t="str">
        <f>IF(F43="","",ROUND(IF(D43="Universidad de León",F43*Parametros!$B$7,IF(D43="Otra Administración Pública",F43*Parametros!$B$7*Parametros!$B$8,0)),3))</f>
        <v/>
      </c>
    </row>
    <row r="44" spans="1:7" ht="18.95" customHeight="1" x14ac:dyDescent="0.25">
      <c r="A44" s="14">
        <v>39</v>
      </c>
      <c r="B44" s="11"/>
      <c r="C44" s="11"/>
      <c r="D44" s="7"/>
      <c r="E44" s="7"/>
      <c r="F44" s="6" t="str">
        <f>IF(OR(B44="",C44="",D44="",E44=""),"",IF(E44="Inferior al 50%",0,MAX(0,MIN(IF(C44="","",IF(ISNUMBER(C44),IF(C44&gt;1000000,DATE(VALUE(RIGHT(TEXT(C44,"00000000"),4)),VALUE(MID(TEXT(C44,"00000000"),3,2)),VALUE(LEFT(TEXT(C44,"00000000"),2))),C44),IF(LEN(SUBSTITUTE(SUBSTITUTE(C44,"/",""),"-",""))=8,DATE(VALUE(RIGHT(SUBSTITUTE(SUBSTITUTE(C44,"/",""),"-",""),4)),VALUE(MID(SUBSTITUTE(SUBSTITUTE(C44,"/",""),"-",""),3,2)),VALUE(LEFT(SUBSTITUTE(SUBSTITUTE(C44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44="","",IF(ISNUMBER(B44),IF(B44&gt;1000000,DATE(VALUE(RIGHT(TEXT(B44,"00000000"),4)),VALUE(MID(TEXT(B44,"00000000"),3,2)),VALUE(LEFT(TEXT(B44,"00000000"),2))),B44),IF(LEN(SUBSTITUTE(SUBSTITUTE(B44,"/",""),"-",""))=8,DATE(VALUE(RIGHT(SUBSTITUTE(SUBSTITUTE(B44,"/",""),"-",""),4)),VALUE(MID(SUBSTITUTE(SUBSTITUTE(B44,"/",""),"-",""),3,2)),VALUE(LEFT(SUBSTITUTE(SUBSTITUTE(B44,"/",""),"-",""),2))),"")))+1)))</f>
        <v/>
      </c>
      <c r="G44" s="16" t="str">
        <f>IF(F44="","",ROUND(IF(D44="Universidad de León",F44*Parametros!$B$7,IF(D44="Otra Administración Pública",F44*Parametros!$B$7*Parametros!$B$8,0)),3))</f>
        <v/>
      </c>
    </row>
    <row r="45" spans="1:7" ht="18.95" customHeight="1" x14ac:dyDescent="0.25">
      <c r="A45" s="14">
        <v>40</v>
      </c>
      <c r="B45" s="11"/>
      <c r="C45" s="11"/>
      <c r="D45" s="7"/>
      <c r="E45" s="7"/>
      <c r="F45" s="6" t="str">
        <f>IF(OR(B45="",C45="",D45="",E45=""),"",IF(E45="Inferior al 50%",0,MAX(0,MIN(IF(C45="","",IF(ISNUMBER(C45),IF(C45&gt;1000000,DATE(VALUE(RIGHT(TEXT(C45,"00000000"),4)),VALUE(MID(TEXT(C45,"00000000"),3,2)),VALUE(LEFT(TEXT(C45,"00000000"),2))),C45),IF(LEN(SUBSTITUTE(SUBSTITUTE(C45,"/",""),"-",""))=8,DATE(VALUE(RIGHT(SUBSTITUTE(SUBSTITUTE(C45,"/",""),"-",""),4)),VALUE(MID(SUBSTITUTE(SUBSTITUTE(C45,"/",""),"-",""),3,2)),VALUE(LEFT(SUBSTITUTE(SUBSTITUTE(C45,"/",""),"-",""),2))),""))),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""))))-IF(B45="","",IF(ISNUMBER(B45),IF(B45&gt;1000000,DATE(VALUE(RIGHT(TEXT(B45,"00000000"),4)),VALUE(MID(TEXT(B45,"00000000"),3,2)),VALUE(LEFT(TEXT(B45,"00000000"),2))),B45),IF(LEN(SUBSTITUTE(SUBSTITUTE(B45,"/",""),"-",""))=8,DATE(VALUE(RIGHT(SUBSTITUTE(SUBSTITUTE(B45,"/",""),"-",""),4)),VALUE(MID(SUBSTITUTE(SUBSTITUTE(B45,"/",""),"-",""),3,2)),VALUE(LEFT(SUBSTITUTE(SUBSTITUTE(B45,"/",""),"-",""),2))),"")))+1)))</f>
        <v/>
      </c>
      <c r="G45" s="16" t="str">
        <f>IF(F45="","",ROUND(IF(D45="Universidad de León",F45*Parametros!$B$7,IF(D45="Otra Administración Pública",F45*Parametros!$B$7*Parametros!$B$8,0)),3))</f>
        <v/>
      </c>
    </row>
    <row r="46" spans="1:7" ht="18.95" customHeight="1" x14ac:dyDescent="0.25">
      <c r="A46" s="1"/>
      <c r="B46" s="1"/>
      <c r="C46" s="1"/>
      <c r="D46" s="1"/>
      <c r="E46" s="1"/>
      <c r="F46" s="1"/>
      <c r="G46" s="1"/>
    </row>
    <row r="47" spans="1:7" ht="18.95" customHeight="1" x14ac:dyDescent="0.25">
      <c r="A47" s="37" t="s">
        <v>23</v>
      </c>
      <c r="B47" s="23"/>
      <c r="C47" s="23"/>
      <c r="D47" s="23"/>
      <c r="E47" s="23"/>
      <c r="F47" s="24"/>
      <c r="G47" s="16">
        <f>SUM(G6:G45)</f>
        <v>0</v>
      </c>
    </row>
    <row r="48" spans="1:7" ht="18.95" customHeight="1" x14ac:dyDescent="0.25">
      <c r="A48" s="37" t="s">
        <v>31</v>
      </c>
      <c r="B48" s="23"/>
      <c r="C48" s="23"/>
      <c r="D48" s="23"/>
      <c r="E48" s="23"/>
      <c r="F48" s="24"/>
      <c r="G48" s="16">
        <f>MIN(G47,Parametros!$B$5)</f>
        <v>0</v>
      </c>
    </row>
    <row r="49" ht="18.95" customHeight="1" x14ac:dyDescent="0.25"/>
    <row r="50" ht="18.95" customHeight="1" x14ac:dyDescent="0.25"/>
    <row r="51" ht="18.95" customHeight="1" x14ac:dyDescent="0.25"/>
    <row r="52" ht="18.95" customHeight="1" x14ac:dyDescent="0.25"/>
    <row r="53" ht="18.95" customHeight="1" x14ac:dyDescent="0.25"/>
    <row r="54" ht="18.95" customHeight="1" x14ac:dyDescent="0.25"/>
    <row r="55" ht="18.95" customHeight="1" x14ac:dyDescent="0.25"/>
    <row r="56" ht="18.95" customHeight="1" x14ac:dyDescent="0.25"/>
    <row r="57" ht="18.95" customHeight="1" x14ac:dyDescent="0.25"/>
    <row r="58" ht="18.95" customHeight="1" x14ac:dyDescent="0.25"/>
    <row r="59" ht="18.95" customHeight="1" x14ac:dyDescent="0.25"/>
    <row r="60" ht="18.95" customHeight="1" x14ac:dyDescent="0.25"/>
    <row r="61" ht="18.95" customHeight="1" x14ac:dyDescent="0.25"/>
    <row r="62" ht="18.95" customHeight="1" x14ac:dyDescent="0.25"/>
    <row r="63" ht="18.95" customHeight="1" x14ac:dyDescent="0.25"/>
    <row r="64" ht="18.95" customHeight="1" x14ac:dyDescent="0.25"/>
    <row r="65" ht="18.95" customHeight="1" x14ac:dyDescent="0.25"/>
    <row r="66" ht="18.95" customHeight="1" x14ac:dyDescent="0.25"/>
    <row r="67" ht="18.95" customHeight="1" x14ac:dyDescent="0.25"/>
    <row r="68" ht="18.95" customHeight="1" x14ac:dyDescent="0.25"/>
    <row r="69" ht="18.95" customHeight="1" x14ac:dyDescent="0.25"/>
    <row r="70" ht="18.95" customHeight="1" x14ac:dyDescent="0.25"/>
    <row r="71" ht="18.95" customHeight="1" x14ac:dyDescent="0.25"/>
    <row r="72" ht="18.95" customHeight="1" x14ac:dyDescent="0.25"/>
    <row r="73" ht="18.95" customHeight="1" x14ac:dyDescent="0.25"/>
    <row r="74" ht="18.95" customHeight="1" x14ac:dyDescent="0.25"/>
    <row r="75" ht="18.95" customHeight="1" x14ac:dyDescent="0.25"/>
    <row r="76" ht="18.95" customHeight="1" x14ac:dyDescent="0.25"/>
    <row r="77" ht="18.95" customHeight="1" x14ac:dyDescent="0.25"/>
    <row r="78" ht="18.95" customHeight="1" x14ac:dyDescent="0.25"/>
    <row r="79" ht="18.95" customHeight="1" x14ac:dyDescent="0.25"/>
    <row r="80" ht="18.95" customHeight="1" x14ac:dyDescent="0.25"/>
    <row r="81" ht="18.95" customHeight="1" x14ac:dyDescent="0.25"/>
    <row r="82" ht="18.95" customHeight="1" x14ac:dyDescent="0.25"/>
    <row r="83" ht="18.95" customHeight="1" x14ac:dyDescent="0.25"/>
    <row r="84" ht="18.95" customHeight="1" x14ac:dyDescent="0.25"/>
    <row r="85" ht="18.95" customHeight="1" x14ac:dyDescent="0.25"/>
    <row r="86" ht="18.95" customHeight="1" x14ac:dyDescent="0.25"/>
    <row r="87" ht="18.95" customHeight="1" x14ac:dyDescent="0.25"/>
    <row r="88" ht="18.95" customHeight="1" x14ac:dyDescent="0.25"/>
    <row r="89" ht="18.95" customHeight="1" x14ac:dyDescent="0.25"/>
    <row r="90" ht="18.95" customHeight="1" x14ac:dyDescent="0.25"/>
    <row r="91" ht="18.95" customHeight="1" x14ac:dyDescent="0.25"/>
    <row r="92" ht="18.95" customHeight="1" x14ac:dyDescent="0.25"/>
    <row r="93" ht="18.95" customHeight="1" x14ac:dyDescent="0.25"/>
    <row r="94" ht="18.95" customHeight="1" x14ac:dyDescent="0.25"/>
    <row r="95" ht="18.95" customHeight="1" x14ac:dyDescent="0.25"/>
    <row r="96" ht="18.95" customHeight="1" x14ac:dyDescent="0.25"/>
    <row r="97" ht="18.95" customHeight="1" x14ac:dyDescent="0.25"/>
    <row r="98" ht="18.95" customHeight="1" x14ac:dyDescent="0.25"/>
    <row r="99" ht="18.95" customHeight="1" x14ac:dyDescent="0.25"/>
    <row r="100" ht="18.95" customHeight="1" x14ac:dyDescent="0.25"/>
    <row r="101" ht="18.95" customHeight="1" x14ac:dyDescent="0.25"/>
    <row r="102" ht="18.95" customHeight="1" x14ac:dyDescent="0.25"/>
    <row r="103" ht="18.95" customHeight="1" x14ac:dyDescent="0.25"/>
    <row r="104" ht="18.95" customHeight="1" x14ac:dyDescent="0.25"/>
    <row r="105" ht="18.95" customHeight="1" x14ac:dyDescent="0.25"/>
    <row r="106" ht="18.95" customHeight="1" x14ac:dyDescent="0.25"/>
    <row r="107" ht="18.95" customHeight="1" x14ac:dyDescent="0.25"/>
    <row r="108" ht="18.95" customHeight="1" x14ac:dyDescent="0.25"/>
    <row r="109" ht="18.95" customHeight="1" x14ac:dyDescent="0.25"/>
    <row r="110" ht="18.95" customHeight="1" x14ac:dyDescent="0.25"/>
    <row r="111" ht="18.95" customHeight="1" x14ac:dyDescent="0.25"/>
    <row r="112" ht="18.95" customHeight="1" x14ac:dyDescent="0.25"/>
    <row r="113" ht="18.95" customHeight="1" x14ac:dyDescent="0.25"/>
    <row r="114" ht="18.95" customHeight="1" x14ac:dyDescent="0.25"/>
    <row r="115" ht="18.95" customHeight="1" x14ac:dyDescent="0.25"/>
    <row r="116" ht="18.95" customHeight="1" x14ac:dyDescent="0.25"/>
    <row r="117" ht="18.95" customHeight="1" x14ac:dyDescent="0.25"/>
    <row r="118" ht="18.95" customHeight="1" x14ac:dyDescent="0.25"/>
    <row r="119" ht="18.95" customHeight="1" x14ac:dyDescent="0.25"/>
    <row r="120" ht="18.95" customHeight="1" x14ac:dyDescent="0.25"/>
    <row r="121" ht="18.95" customHeight="1" x14ac:dyDescent="0.25"/>
    <row r="122" ht="18.95" customHeight="1" x14ac:dyDescent="0.25"/>
    <row r="123" ht="18.95" customHeight="1" x14ac:dyDescent="0.25"/>
    <row r="124" ht="18.95" customHeight="1" x14ac:dyDescent="0.25"/>
    <row r="125" ht="18.95" customHeight="1" x14ac:dyDescent="0.25"/>
    <row r="126" ht="18.95" customHeight="1" x14ac:dyDescent="0.25"/>
    <row r="127" ht="18.95" customHeight="1" x14ac:dyDescent="0.25"/>
    <row r="128" ht="18.95" customHeight="1" x14ac:dyDescent="0.25"/>
    <row r="129" ht="18.95" customHeight="1" x14ac:dyDescent="0.25"/>
    <row r="130" ht="18.95" customHeight="1" x14ac:dyDescent="0.25"/>
    <row r="131" ht="18.95" customHeight="1" x14ac:dyDescent="0.25"/>
    <row r="132" ht="18.95" customHeight="1" x14ac:dyDescent="0.25"/>
    <row r="133" ht="18.95" customHeight="1" x14ac:dyDescent="0.25"/>
    <row r="134" ht="18.95" customHeight="1" x14ac:dyDescent="0.25"/>
    <row r="135" ht="18.95" customHeight="1" x14ac:dyDescent="0.25"/>
    <row r="136" ht="18.95" customHeight="1" x14ac:dyDescent="0.25"/>
    <row r="137" ht="18.95" customHeight="1" x14ac:dyDescent="0.25"/>
    <row r="138" ht="18.95" customHeight="1" x14ac:dyDescent="0.25"/>
    <row r="139" ht="18.95" customHeight="1" x14ac:dyDescent="0.25"/>
    <row r="140" ht="18.95" customHeight="1" x14ac:dyDescent="0.25"/>
    <row r="141" ht="18.95" customHeight="1" x14ac:dyDescent="0.25"/>
    <row r="142" ht="18.95" customHeight="1" x14ac:dyDescent="0.25"/>
    <row r="143" ht="18.95" customHeight="1" x14ac:dyDescent="0.25"/>
    <row r="144" ht="18.95" customHeight="1" x14ac:dyDescent="0.25"/>
    <row r="145" ht="18.95" customHeight="1" x14ac:dyDescent="0.25"/>
    <row r="146" ht="18.95" customHeight="1" x14ac:dyDescent="0.25"/>
    <row r="147" ht="18.95" customHeight="1" x14ac:dyDescent="0.25"/>
    <row r="148" ht="18.95" customHeight="1" x14ac:dyDescent="0.25"/>
    <row r="149" ht="18.95" customHeight="1" x14ac:dyDescent="0.25"/>
    <row r="150" ht="18.95" customHeight="1" x14ac:dyDescent="0.25"/>
    <row r="151" ht="18.95" customHeight="1" x14ac:dyDescent="0.25"/>
    <row r="152" ht="18.95" customHeight="1" x14ac:dyDescent="0.25"/>
    <row r="153" ht="18.95" customHeight="1" x14ac:dyDescent="0.25"/>
    <row r="154" ht="18.95" customHeight="1" x14ac:dyDescent="0.25"/>
    <row r="155" ht="18.95" customHeight="1" x14ac:dyDescent="0.25"/>
    <row r="156" ht="18.95" customHeight="1" x14ac:dyDescent="0.25"/>
    <row r="157" ht="18.95" customHeight="1" x14ac:dyDescent="0.25"/>
    <row r="158" ht="18.95" customHeight="1" x14ac:dyDescent="0.25"/>
    <row r="159" ht="18.95" customHeight="1" x14ac:dyDescent="0.25"/>
    <row r="160" ht="18.95" customHeight="1" x14ac:dyDescent="0.25"/>
    <row r="161" ht="18.95" customHeight="1" x14ac:dyDescent="0.25"/>
    <row r="162" ht="18.95" customHeight="1" x14ac:dyDescent="0.25"/>
    <row r="163" ht="18.95" customHeight="1" x14ac:dyDescent="0.25"/>
    <row r="164" ht="18.95" customHeight="1" x14ac:dyDescent="0.25"/>
    <row r="165" ht="18.95" customHeight="1" x14ac:dyDescent="0.25"/>
    <row r="166" ht="18.95" customHeight="1" x14ac:dyDescent="0.25"/>
    <row r="167" ht="18.95" customHeight="1" x14ac:dyDescent="0.25"/>
    <row r="168" ht="18.95" customHeight="1" x14ac:dyDescent="0.25"/>
    <row r="169" ht="18.95" customHeight="1" x14ac:dyDescent="0.25"/>
    <row r="170" ht="18.95" customHeight="1" x14ac:dyDescent="0.25"/>
    <row r="171" ht="18.95" customHeight="1" x14ac:dyDescent="0.25"/>
    <row r="172" ht="18.95" customHeight="1" x14ac:dyDescent="0.25"/>
    <row r="173" ht="18.95" customHeight="1" x14ac:dyDescent="0.25"/>
    <row r="174" ht="18.95" customHeight="1" x14ac:dyDescent="0.25"/>
    <row r="175" ht="18.95" customHeight="1" x14ac:dyDescent="0.25"/>
    <row r="176" ht="18.95" customHeight="1" x14ac:dyDescent="0.25"/>
    <row r="177" ht="18.95" customHeight="1" x14ac:dyDescent="0.25"/>
    <row r="178" ht="18.95" customHeight="1" x14ac:dyDescent="0.25"/>
    <row r="179" ht="18.95" customHeight="1" x14ac:dyDescent="0.25"/>
    <row r="180" ht="18.95" customHeight="1" x14ac:dyDescent="0.25"/>
    <row r="181" ht="18.95" customHeight="1" x14ac:dyDescent="0.25"/>
    <row r="182" ht="18.95" customHeight="1" x14ac:dyDescent="0.25"/>
    <row r="183" ht="18.95" customHeight="1" x14ac:dyDescent="0.25"/>
    <row r="184" ht="18.95" customHeight="1" x14ac:dyDescent="0.25"/>
    <row r="185" ht="18.95" customHeight="1" x14ac:dyDescent="0.25"/>
    <row r="186" ht="18.95" customHeight="1" x14ac:dyDescent="0.25"/>
    <row r="187" ht="18.95" customHeight="1" x14ac:dyDescent="0.25"/>
    <row r="188" ht="18.95" customHeight="1" x14ac:dyDescent="0.25"/>
    <row r="189" ht="18.95" customHeight="1" x14ac:dyDescent="0.25"/>
    <row r="190" ht="18.95" customHeight="1" x14ac:dyDescent="0.25"/>
    <row r="191" ht="18.95" customHeight="1" x14ac:dyDescent="0.25"/>
    <row r="192" ht="18.95" customHeight="1" x14ac:dyDescent="0.25"/>
    <row r="193" ht="18.95" customHeight="1" x14ac:dyDescent="0.25"/>
    <row r="194" ht="18.95" customHeight="1" x14ac:dyDescent="0.25"/>
    <row r="195" ht="18.95" customHeight="1" x14ac:dyDescent="0.25"/>
    <row r="196" ht="18.95" customHeight="1" x14ac:dyDescent="0.25"/>
    <row r="197" ht="18.95" customHeight="1" x14ac:dyDescent="0.25"/>
    <row r="198" ht="18.95" customHeight="1" x14ac:dyDescent="0.25"/>
    <row r="199" ht="18.95" customHeight="1" x14ac:dyDescent="0.25"/>
  </sheetData>
  <sheetProtection algorithmName="SHA-512" hashValue="DysUQLDRfDEDwUMC62Wdl81g5Xc0jWJy7SuzYjjBZHaO4gj1mGb2g9+qEfw3YtA5Ou6Sa3LLRHrVaGzoM69xeA==" saltValue="thCAuK+SJgUg7A+Bh8hv4Q==" spinCount="100000" sheet="1" selectLockedCells="1"/>
  <mergeCells count="4">
    <mergeCell ref="A3:G3"/>
    <mergeCell ref="A47:F47"/>
    <mergeCell ref="A1:G1"/>
    <mergeCell ref="A48:F48"/>
  </mergeCells>
  <dataValidations count="2">
    <dataValidation type="list" allowBlank="1" errorTitle="Valor no válido" error="Seleccione un valor de la lista." sqref="D6:D45" xr:uid="{00000000-0002-0000-0200-000000000000}">
      <formula1>"Universidad de León,Otra Administración Pública"</formula1>
    </dataValidation>
    <dataValidation type="list" allowBlank="1" errorTitle="Valor no válido" error="Seleccione un valor de la lista." sqref="E6:E45" xr:uid="{00000000-0002-0000-0200-000001000000}">
      <formula1>"Inferior al 50%,Igual o superior al 50%"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DC3E6"/>
  </sheetPr>
  <dimension ref="A1:F199"/>
  <sheetViews>
    <sheetView showGridLines="0" workbookViewId="0">
      <selection activeCell="B5" sqref="B5:C5"/>
    </sheetView>
  </sheetViews>
  <sheetFormatPr baseColWidth="10" defaultColWidth="9.140625" defaultRowHeight="15" x14ac:dyDescent="0.25"/>
  <cols>
    <col min="1" max="1" width="6" style="8" customWidth="1"/>
    <col min="2" max="3" width="30" style="8" customWidth="1"/>
    <col min="4" max="4" width="20" style="8" customWidth="1"/>
    <col min="5" max="5" width="10" style="8" customWidth="1"/>
    <col min="6" max="6" width="12" style="8" customWidth="1"/>
  </cols>
  <sheetData>
    <row r="1" spans="1:6" ht="27.95" customHeight="1" x14ac:dyDescent="0.25">
      <c r="A1" s="26" t="s">
        <v>32</v>
      </c>
      <c r="B1" s="23"/>
      <c r="C1" s="23"/>
      <c r="D1" s="23"/>
      <c r="E1" s="23"/>
      <c r="F1" s="24"/>
    </row>
    <row r="2" spans="1:6" ht="18.95" customHeight="1" x14ac:dyDescent="0.25">
      <c r="A2" s="1"/>
      <c r="B2" s="1"/>
      <c r="C2" s="1"/>
      <c r="D2" s="1"/>
      <c r="E2" s="1"/>
      <c r="F2" s="1"/>
    </row>
    <row r="3" spans="1:6" ht="29.25" customHeight="1" x14ac:dyDescent="0.25">
      <c r="A3" s="27" t="s">
        <v>33</v>
      </c>
      <c r="B3" s="23"/>
      <c r="C3" s="23"/>
      <c r="D3" s="23"/>
      <c r="E3" s="23"/>
      <c r="F3" s="24"/>
    </row>
    <row r="4" spans="1:6" ht="18.95" customHeight="1" x14ac:dyDescent="0.25">
      <c r="A4" s="1"/>
      <c r="B4" s="1"/>
      <c r="C4" s="1"/>
      <c r="D4" s="1"/>
      <c r="E4" s="1"/>
      <c r="F4" s="1"/>
    </row>
    <row r="5" spans="1:6" ht="18.95" customHeight="1" x14ac:dyDescent="0.25">
      <c r="A5" s="13" t="s">
        <v>16</v>
      </c>
      <c r="B5" s="25" t="s">
        <v>34</v>
      </c>
      <c r="C5" s="24"/>
      <c r="D5" s="13" t="s">
        <v>35</v>
      </c>
      <c r="E5" s="13" t="s">
        <v>36</v>
      </c>
      <c r="F5" s="13" t="s">
        <v>21</v>
      </c>
    </row>
    <row r="6" spans="1:6" ht="18.95" customHeight="1" x14ac:dyDescent="0.25">
      <c r="A6" s="14">
        <v>1</v>
      </c>
      <c r="B6" s="22"/>
      <c r="C6" s="24"/>
      <c r="D6" s="7"/>
      <c r="E6" s="2"/>
      <c r="F6" s="16" t="str">
        <f>IF(OR(B6="",D6="",E6=""),"",ROUND(IF(D6="Aprovechamiento",E6*Parametros!$B$9,IF(D6="Asistencia",E6*Parametros!$B$10,0)),3))</f>
        <v/>
      </c>
    </row>
    <row r="7" spans="1:6" ht="18.95" customHeight="1" x14ac:dyDescent="0.25">
      <c r="A7" s="14">
        <v>2</v>
      </c>
      <c r="B7" s="22"/>
      <c r="C7" s="24"/>
      <c r="D7" s="7"/>
      <c r="E7" s="2"/>
      <c r="F7" s="16" t="str">
        <f>IF(OR(B7="",D7="",E7=""),"",ROUND(IF(D7="Aprovechamiento",E7*Parametros!$B$9,IF(D7="Asistencia",E7*Parametros!$B$10,0)),3))</f>
        <v/>
      </c>
    </row>
    <row r="8" spans="1:6" ht="18.95" customHeight="1" x14ac:dyDescent="0.25">
      <c r="A8" s="14">
        <v>3</v>
      </c>
      <c r="B8" s="22"/>
      <c r="C8" s="24"/>
      <c r="D8" s="7"/>
      <c r="E8" s="2"/>
      <c r="F8" s="16" t="str">
        <f>IF(OR(B8="",D8="",E8=""),"",ROUND(IF(D8="Aprovechamiento",E8*Parametros!$B$9,IF(D8="Asistencia",E8*Parametros!$B$10,0)),3))</f>
        <v/>
      </c>
    </row>
    <row r="9" spans="1:6" ht="18.95" customHeight="1" x14ac:dyDescent="0.25">
      <c r="A9" s="14">
        <v>4</v>
      </c>
      <c r="B9" s="22"/>
      <c r="C9" s="24"/>
      <c r="D9" s="7"/>
      <c r="E9" s="2"/>
      <c r="F9" s="16" t="str">
        <f>IF(OR(B9="",D9="",E9=""),"",ROUND(IF(D9="Aprovechamiento",E9*Parametros!$B$9,IF(D9="Asistencia",E9*Parametros!$B$10,0)),3))</f>
        <v/>
      </c>
    </row>
    <row r="10" spans="1:6" ht="18.95" customHeight="1" x14ac:dyDescent="0.25">
      <c r="A10" s="14">
        <v>5</v>
      </c>
      <c r="B10" s="22"/>
      <c r="C10" s="24"/>
      <c r="D10" s="7"/>
      <c r="E10" s="2"/>
      <c r="F10" s="16" t="str">
        <f>IF(OR(B10="",D10="",E10=""),"",ROUND(IF(D10="Aprovechamiento",E10*Parametros!$B$9,IF(D10="Asistencia",E10*Parametros!$B$10,0)),3))</f>
        <v/>
      </c>
    </row>
    <row r="11" spans="1:6" ht="18.95" customHeight="1" x14ac:dyDescent="0.25">
      <c r="A11" s="14">
        <v>6</v>
      </c>
      <c r="B11" s="22"/>
      <c r="C11" s="24"/>
      <c r="D11" s="7"/>
      <c r="E11" s="2"/>
      <c r="F11" s="16" t="str">
        <f>IF(OR(B11="",D11="",E11=""),"",ROUND(IF(D11="Aprovechamiento",E11*Parametros!$B$9,IF(D11="Asistencia",E11*Parametros!$B$10,0)),3))</f>
        <v/>
      </c>
    </row>
    <row r="12" spans="1:6" ht="18.95" customHeight="1" x14ac:dyDescent="0.25">
      <c r="A12" s="14">
        <v>7</v>
      </c>
      <c r="B12" s="22"/>
      <c r="C12" s="24"/>
      <c r="D12" s="7"/>
      <c r="E12" s="2"/>
      <c r="F12" s="16" t="str">
        <f>IF(OR(B12="",D12="",E12=""),"",ROUND(IF(D12="Aprovechamiento",E12*Parametros!$B$9,IF(D12="Asistencia",E12*Parametros!$B$10,0)),3))</f>
        <v/>
      </c>
    </row>
    <row r="13" spans="1:6" ht="18.95" customHeight="1" x14ac:dyDescent="0.25">
      <c r="A13" s="14">
        <v>8</v>
      </c>
      <c r="B13" s="22"/>
      <c r="C13" s="24"/>
      <c r="D13" s="7"/>
      <c r="E13" s="2"/>
      <c r="F13" s="16" t="str">
        <f>IF(OR(B13="",D13="",E13=""),"",ROUND(IF(D13="Aprovechamiento",E13*Parametros!$B$9,IF(D13="Asistencia",E13*Parametros!$B$10,0)),3))</f>
        <v/>
      </c>
    </row>
    <row r="14" spans="1:6" ht="18.95" customHeight="1" x14ac:dyDescent="0.25">
      <c r="A14" s="14">
        <v>9</v>
      </c>
      <c r="B14" s="22"/>
      <c r="C14" s="24"/>
      <c r="D14" s="7"/>
      <c r="E14" s="2"/>
      <c r="F14" s="16" t="str">
        <f>IF(OR(B14="",D14="",E14=""),"",ROUND(IF(D14="Aprovechamiento",E14*Parametros!$B$9,IF(D14="Asistencia",E14*Parametros!$B$10,0)),3))</f>
        <v/>
      </c>
    </row>
    <row r="15" spans="1:6" ht="18.95" customHeight="1" x14ac:dyDescent="0.25">
      <c r="A15" s="14">
        <v>10</v>
      </c>
      <c r="B15" s="22"/>
      <c r="C15" s="24"/>
      <c r="D15" s="7"/>
      <c r="E15" s="2"/>
      <c r="F15" s="16" t="str">
        <f>IF(OR(B15="",D15="",E15=""),"",ROUND(IF(D15="Aprovechamiento",E15*Parametros!$B$9,IF(D15="Asistencia",E15*Parametros!$B$10,0)),3))</f>
        <v/>
      </c>
    </row>
    <row r="16" spans="1:6" ht="18.95" customHeight="1" x14ac:dyDescent="0.25">
      <c r="A16" s="14">
        <v>11</v>
      </c>
      <c r="B16" s="22"/>
      <c r="C16" s="24"/>
      <c r="D16" s="7"/>
      <c r="E16" s="2"/>
      <c r="F16" s="16" t="str">
        <f>IF(OR(B16="",D16="",E16=""),"",ROUND(IF(D16="Aprovechamiento",E16*Parametros!$B$9,IF(D16="Asistencia",E16*Parametros!$B$10,0)),3))</f>
        <v/>
      </c>
    </row>
    <row r="17" spans="1:6" ht="18.95" customHeight="1" x14ac:dyDescent="0.25">
      <c r="A17" s="14">
        <v>12</v>
      </c>
      <c r="B17" s="22"/>
      <c r="C17" s="24"/>
      <c r="D17" s="7"/>
      <c r="E17" s="2"/>
      <c r="F17" s="16" t="str">
        <f>IF(OR(B17="",D17="",E17=""),"",ROUND(IF(D17="Aprovechamiento",E17*Parametros!$B$9,IF(D17="Asistencia",E17*Parametros!$B$10,0)),3))</f>
        <v/>
      </c>
    </row>
    <row r="18" spans="1:6" ht="18.95" customHeight="1" x14ac:dyDescent="0.25">
      <c r="A18" s="14">
        <v>13</v>
      </c>
      <c r="B18" s="22"/>
      <c r="C18" s="24"/>
      <c r="D18" s="7"/>
      <c r="E18" s="2"/>
      <c r="F18" s="16" t="str">
        <f>IF(OR(B18="",D18="",E18=""),"",ROUND(IF(D18="Aprovechamiento",E18*Parametros!$B$9,IF(D18="Asistencia",E18*Parametros!$B$10,0)),3))</f>
        <v/>
      </c>
    </row>
    <row r="19" spans="1:6" ht="18.95" customHeight="1" x14ac:dyDescent="0.25">
      <c r="A19" s="14">
        <v>14</v>
      </c>
      <c r="B19" s="22"/>
      <c r="C19" s="24"/>
      <c r="D19" s="7"/>
      <c r="E19" s="2"/>
      <c r="F19" s="16" t="str">
        <f>IF(OR(B19="",D19="",E19=""),"",ROUND(IF(D19="Aprovechamiento",E19*Parametros!$B$9,IF(D19="Asistencia",E19*Parametros!$B$10,0)),3))</f>
        <v/>
      </c>
    </row>
    <row r="20" spans="1:6" ht="18.95" customHeight="1" x14ac:dyDescent="0.25">
      <c r="A20" s="14">
        <v>15</v>
      </c>
      <c r="B20" s="22"/>
      <c r="C20" s="24"/>
      <c r="D20" s="7"/>
      <c r="E20" s="2"/>
      <c r="F20" s="16" t="str">
        <f>IF(OR(B20="",D20="",E20=""),"",ROUND(IF(D20="Aprovechamiento",E20*Parametros!$B$9,IF(D20="Asistencia",E20*Parametros!$B$10,0)),3))</f>
        <v/>
      </c>
    </row>
    <row r="21" spans="1:6" ht="18.95" customHeight="1" x14ac:dyDescent="0.25">
      <c r="A21" s="14">
        <v>16</v>
      </c>
      <c r="B21" s="22"/>
      <c r="C21" s="24"/>
      <c r="D21" s="7"/>
      <c r="E21" s="2"/>
      <c r="F21" s="16" t="str">
        <f>IF(OR(B21="",D21="",E21=""),"",ROUND(IF(D21="Aprovechamiento",E21*Parametros!$B$9,IF(D21="Asistencia",E21*Parametros!$B$10,0)),3))</f>
        <v/>
      </c>
    </row>
    <row r="22" spans="1:6" ht="18.95" customHeight="1" x14ac:dyDescent="0.25">
      <c r="A22" s="14">
        <v>17</v>
      </c>
      <c r="B22" s="22"/>
      <c r="C22" s="24"/>
      <c r="D22" s="7"/>
      <c r="E22" s="2"/>
      <c r="F22" s="16" t="str">
        <f>IF(OR(B22="",D22="",E22=""),"",ROUND(IF(D22="Aprovechamiento",E22*Parametros!$B$9,IF(D22="Asistencia",E22*Parametros!$B$10,0)),3))</f>
        <v/>
      </c>
    </row>
    <row r="23" spans="1:6" ht="18.95" customHeight="1" x14ac:dyDescent="0.25">
      <c r="A23" s="14">
        <v>18</v>
      </c>
      <c r="B23" s="22"/>
      <c r="C23" s="24"/>
      <c r="D23" s="7"/>
      <c r="E23" s="2"/>
      <c r="F23" s="16" t="str">
        <f>IF(OR(B23="",D23="",E23=""),"",ROUND(IF(D23="Aprovechamiento",E23*Parametros!$B$9,IF(D23="Asistencia",E23*Parametros!$B$10,0)),3))</f>
        <v/>
      </c>
    </row>
    <row r="24" spans="1:6" ht="18.95" customHeight="1" x14ac:dyDescent="0.25">
      <c r="A24" s="14">
        <v>19</v>
      </c>
      <c r="B24" s="22"/>
      <c r="C24" s="24"/>
      <c r="D24" s="7"/>
      <c r="E24" s="2"/>
      <c r="F24" s="16" t="str">
        <f>IF(OR(B24="",D24="",E24=""),"",ROUND(IF(D24="Aprovechamiento",E24*Parametros!$B$9,IF(D24="Asistencia",E24*Parametros!$B$10,0)),3))</f>
        <v/>
      </c>
    </row>
    <row r="25" spans="1:6" ht="18.95" customHeight="1" x14ac:dyDescent="0.25">
      <c r="A25" s="14">
        <v>20</v>
      </c>
      <c r="B25" s="22"/>
      <c r="C25" s="24"/>
      <c r="D25" s="7"/>
      <c r="E25" s="2"/>
      <c r="F25" s="16" t="str">
        <f>IF(OR(B25="",D25="",E25=""),"",ROUND(IF(D25="Aprovechamiento",E25*Parametros!$B$9,IF(D25="Asistencia",E25*Parametros!$B$10,0)),3))</f>
        <v/>
      </c>
    </row>
    <row r="26" spans="1:6" ht="18.95" customHeight="1" x14ac:dyDescent="0.25">
      <c r="A26" s="14">
        <v>21</v>
      </c>
      <c r="B26" s="22"/>
      <c r="C26" s="24"/>
      <c r="D26" s="7"/>
      <c r="E26" s="2"/>
      <c r="F26" s="16" t="str">
        <f>IF(OR(B26="",D26="",E26=""),"",ROUND(IF(D26="Aprovechamiento",E26*Parametros!$B$9,IF(D26="Asistencia",E26*Parametros!$B$10,0)),3))</f>
        <v/>
      </c>
    </row>
    <row r="27" spans="1:6" ht="18.95" customHeight="1" x14ac:dyDescent="0.25">
      <c r="A27" s="14">
        <v>22</v>
      </c>
      <c r="B27" s="22"/>
      <c r="C27" s="24"/>
      <c r="D27" s="7"/>
      <c r="E27" s="2"/>
      <c r="F27" s="16" t="str">
        <f>IF(OR(B27="",D27="",E27=""),"",ROUND(IF(D27="Aprovechamiento",E27*Parametros!$B$9,IF(D27="Asistencia",E27*Parametros!$B$10,0)),3))</f>
        <v/>
      </c>
    </row>
    <row r="28" spans="1:6" ht="18.95" customHeight="1" x14ac:dyDescent="0.25">
      <c r="A28" s="14">
        <v>23</v>
      </c>
      <c r="B28" s="22"/>
      <c r="C28" s="24"/>
      <c r="D28" s="7"/>
      <c r="E28" s="2"/>
      <c r="F28" s="16" t="str">
        <f>IF(OR(B28="",D28="",E28=""),"",ROUND(IF(D28="Aprovechamiento",E28*Parametros!$B$9,IF(D28="Asistencia",E28*Parametros!$B$10,0)),3))</f>
        <v/>
      </c>
    </row>
    <row r="29" spans="1:6" ht="18.95" customHeight="1" x14ac:dyDescent="0.25">
      <c r="A29" s="14">
        <v>24</v>
      </c>
      <c r="B29" s="22"/>
      <c r="C29" s="24"/>
      <c r="D29" s="7"/>
      <c r="E29" s="2"/>
      <c r="F29" s="16" t="str">
        <f>IF(OR(B29="",D29="",E29=""),"",ROUND(IF(D29="Aprovechamiento",E29*Parametros!$B$9,IF(D29="Asistencia",E29*Parametros!$B$10,0)),3))</f>
        <v/>
      </c>
    </row>
    <row r="30" spans="1:6" ht="18.95" customHeight="1" x14ac:dyDescent="0.25">
      <c r="A30" s="14">
        <v>25</v>
      </c>
      <c r="B30" s="22"/>
      <c r="C30" s="24"/>
      <c r="D30" s="7"/>
      <c r="E30" s="2"/>
      <c r="F30" s="16" t="str">
        <f>IF(OR(B30="",D30="",E30=""),"",ROUND(IF(D30="Aprovechamiento",E30*Parametros!$B$9,IF(D30="Asistencia",E30*Parametros!$B$10,0)),3))</f>
        <v/>
      </c>
    </row>
    <row r="31" spans="1:6" ht="18.95" customHeight="1" x14ac:dyDescent="0.25">
      <c r="A31" s="14">
        <v>26</v>
      </c>
      <c r="B31" s="22"/>
      <c r="C31" s="24"/>
      <c r="D31" s="7"/>
      <c r="E31" s="2"/>
      <c r="F31" s="16" t="str">
        <f>IF(OR(B31="",D31="",E31=""),"",ROUND(IF(D31="Aprovechamiento",E31*Parametros!$B$9,IF(D31="Asistencia",E31*Parametros!$B$10,0)),3))</f>
        <v/>
      </c>
    </row>
    <row r="32" spans="1:6" ht="18.95" customHeight="1" x14ac:dyDescent="0.25">
      <c r="A32" s="14">
        <v>27</v>
      </c>
      <c r="B32" s="22"/>
      <c r="C32" s="24"/>
      <c r="D32" s="7"/>
      <c r="E32" s="2"/>
      <c r="F32" s="16" t="str">
        <f>IF(OR(B32="",D32="",E32=""),"",ROUND(IF(D32="Aprovechamiento",E32*Parametros!$B$9,IF(D32="Asistencia",E32*Parametros!$B$10,0)),3))</f>
        <v/>
      </c>
    </row>
    <row r="33" spans="1:6" ht="18.95" customHeight="1" x14ac:dyDescent="0.25">
      <c r="A33" s="14">
        <v>28</v>
      </c>
      <c r="B33" s="22"/>
      <c r="C33" s="24"/>
      <c r="D33" s="7"/>
      <c r="E33" s="2"/>
      <c r="F33" s="16" t="str">
        <f>IF(OR(B33="",D33="",E33=""),"",ROUND(IF(D33="Aprovechamiento",E33*Parametros!$B$9,IF(D33="Asistencia",E33*Parametros!$B$10,0)),3))</f>
        <v/>
      </c>
    </row>
    <row r="34" spans="1:6" ht="18.95" customHeight="1" x14ac:dyDescent="0.25">
      <c r="A34" s="14">
        <v>29</v>
      </c>
      <c r="B34" s="22"/>
      <c r="C34" s="24"/>
      <c r="D34" s="7"/>
      <c r="E34" s="2"/>
      <c r="F34" s="16" t="str">
        <f>IF(OR(B34="",D34="",E34=""),"",ROUND(IF(D34="Aprovechamiento",E34*Parametros!$B$9,IF(D34="Asistencia",E34*Parametros!$B$10,0)),3))</f>
        <v/>
      </c>
    </row>
    <row r="35" spans="1:6" ht="18.95" customHeight="1" x14ac:dyDescent="0.25">
      <c r="A35" s="14">
        <v>30</v>
      </c>
      <c r="B35" s="22"/>
      <c r="C35" s="24"/>
      <c r="D35" s="7"/>
      <c r="E35" s="2"/>
      <c r="F35" s="16" t="str">
        <f>IF(OR(B35="",D35="",E35=""),"",ROUND(IF(D35="Aprovechamiento",E35*Parametros!$B$9,IF(D35="Asistencia",E35*Parametros!$B$10,0)),3))</f>
        <v/>
      </c>
    </row>
    <row r="36" spans="1:6" ht="18.95" customHeight="1" x14ac:dyDescent="0.25">
      <c r="A36" s="14">
        <v>31</v>
      </c>
      <c r="B36" s="22"/>
      <c r="C36" s="24"/>
      <c r="D36" s="7"/>
      <c r="E36" s="2"/>
      <c r="F36" s="16" t="str">
        <f>IF(OR(B36="",D36="",E36=""),"",ROUND(IF(D36="Aprovechamiento",E36*Parametros!$B$9,IF(D36="Asistencia",E36*Parametros!$B$10,0)),3))</f>
        <v/>
      </c>
    </row>
    <row r="37" spans="1:6" ht="18.95" customHeight="1" x14ac:dyDescent="0.25">
      <c r="A37" s="14">
        <v>32</v>
      </c>
      <c r="B37" s="22"/>
      <c r="C37" s="24"/>
      <c r="D37" s="7"/>
      <c r="E37" s="2"/>
      <c r="F37" s="16" t="str">
        <f>IF(OR(B37="",D37="",E37=""),"",ROUND(IF(D37="Aprovechamiento",E37*Parametros!$B$9,IF(D37="Asistencia",E37*Parametros!$B$10,0)),3))</f>
        <v/>
      </c>
    </row>
    <row r="38" spans="1:6" ht="18.95" customHeight="1" x14ac:dyDescent="0.25">
      <c r="A38" s="14">
        <v>33</v>
      </c>
      <c r="B38" s="22"/>
      <c r="C38" s="24"/>
      <c r="D38" s="7"/>
      <c r="E38" s="2"/>
      <c r="F38" s="16" t="str">
        <f>IF(OR(B38="",D38="",E38=""),"",ROUND(IF(D38="Aprovechamiento",E38*Parametros!$B$9,IF(D38="Asistencia",E38*Parametros!$B$10,0)),3))</f>
        <v/>
      </c>
    </row>
    <row r="39" spans="1:6" ht="18.95" customHeight="1" x14ac:dyDescent="0.25">
      <c r="A39" s="14">
        <v>34</v>
      </c>
      <c r="B39" s="22"/>
      <c r="C39" s="24"/>
      <c r="D39" s="7"/>
      <c r="E39" s="2"/>
      <c r="F39" s="16" t="str">
        <f>IF(OR(B39="",D39="",E39=""),"",ROUND(IF(D39="Aprovechamiento",E39*Parametros!$B$9,IF(D39="Asistencia",E39*Parametros!$B$10,0)),3))</f>
        <v/>
      </c>
    </row>
    <row r="40" spans="1:6" ht="18.95" customHeight="1" x14ac:dyDescent="0.25">
      <c r="A40" s="14">
        <v>35</v>
      </c>
      <c r="B40" s="22"/>
      <c r="C40" s="24"/>
      <c r="D40" s="7"/>
      <c r="E40" s="2"/>
      <c r="F40" s="16" t="str">
        <f>IF(OR(B40="",D40="",E40=""),"",ROUND(IF(D40="Aprovechamiento",E40*Parametros!$B$9,IF(D40="Asistencia",E40*Parametros!$B$10,0)),3))</f>
        <v/>
      </c>
    </row>
    <row r="41" spans="1:6" ht="18.95" customHeight="1" x14ac:dyDescent="0.25">
      <c r="A41" s="14">
        <v>36</v>
      </c>
      <c r="B41" s="22"/>
      <c r="C41" s="24"/>
      <c r="D41" s="7"/>
      <c r="E41" s="2"/>
      <c r="F41" s="16" t="str">
        <f>IF(OR(B41="",D41="",E41=""),"",ROUND(IF(D41="Aprovechamiento",E41*Parametros!$B$9,IF(D41="Asistencia",E41*Parametros!$B$10,0)),3))</f>
        <v/>
      </c>
    </row>
    <row r="42" spans="1:6" ht="18.95" customHeight="1" x14ac:dyDescent="0.25">
      <c r="A42" s="14">
        <v>37</v>
      </c>
      <c r="B42" s="22"/>
      <c r="C42" s="24"/>
      <c r="D42" s="7"/>
      <c r="E42" s="2"/>
      <c r="F42" s="16" t="str">
        <f>IF(OR(B42="",D42="",E42=""),"",ROUND(IF(D42="Aprovechamiento",E42*Parametros!$B$9,IF(D42="Asistencia",E42*Parametros!$B$10,0)),3))</f>
        <v/>
      </c>
    </row>
    <row r="43" spans="1:6" ht="18.95" customHeight="1" x14ac:dyDescent="0.25">
      <c r="A43" s="14">
        <v>38</v>
      </c>
      <c r="B43" s="22"/>
      <c r="C43" s="24"/>
      <c r="D43" s="7"/>
      <c r="E43" s="2"/>
      <c r="F43" s="16" t="str">
        <f>IF(OR(B43="",D43="",E43=""),"",ROUND(IF(D43="Aprovechamiento",E43*Parametros!$B$9,IF(D43="Asistencia",E43*Parametros!$B$10,0)),3))</f>
        <v/>
      </c>
    </row>
    <row r="44" spans="1:6" ht="18.95" customHeight="1" x14ac:dyDescent="0.25">
      <c r="A44" s="14">
        <v>39</v>
      </c>
      <c r="B44" s="22"/>
      <c r="C44" s="24"/>
      <c r="D44" s="7"/>
      <c r="E44" s="2"/>
      <c r="F44" s="16" t="str">
        <f>IF(OR(B44="",D44="",E44=""),"",ROUND(IF(D44="Aprovechamiento",E44*Parametros!$B$9,IF(D44="Asistencia",E44*Parametros!$B$10,0)),3))</f>
        <v/>
      </c>
    </row>
    <row r="45" spans="1:6" ht="18.95" customHeight="1" x14ac:dyDescent="0.25">
      <c r="A45" s="14">
        <v>40</v>
      </c>
      <c r="B45" s="22"/>
      <c r="C45" s="24"/>
      <c r="D45" s="7"/>
      <c r="E45" s="2"/>
      <c r="F45" s="16" t="str">
        <f>IF(OR(B45="",D45="",E45=""),"",ROUND(IF(D45="Aprovechamiento",E45*Parametros!$B$9,IF(D45="Asistencia",E45*Parametros!$B$10,0)),3))</f>
        <v/>
      </c>
    </row>
    <row r="46" spans="1:6" ht="18.95" customHeight="1" x14ac:dyDescent="0.25">
      <c r="A46" s="1"/>
      <c r="B46" s="1"/>
      <c r="C46" s="1"/>
      <c r="D46" s="1"/>
      <c r="E46" s="1"/>
      <c r="F46" s="1"/>
    </row>
    <row r="47" spans="1:6" ht="18.95" customHeight="1" x14ac:dyDescent="0.25">
      <c r="A47" s="37" t="s">
        <v>23</v>
      </c>
      <c r="B47" s="23"/>
      <c r="C47" s="23"/>
      <c r="D47" s="23"/>
      <c r="E47" s="24"/>
      <c r="F47" s="16">
        <f>SUM(F6:F45)</f>
        <v>0</v>
      </c>
    </row>
    <row r="48" spans="1:6" ht="18.95" customHeight="1" x14ac:dyDescent="0.25">
      <c r="A48" s="37" t="s">
        <v>37</v>
      </c>
      <c r="B48" s="23"/>
      <c r="C48" s="23"/>
      <c r="D48" s="23"/>
      <c r="E48" s="24"/>
      <c r="F48" s="16">
        <f>MIN(F47,Parametros!$B$11)</f>
        <v>0</v>
      </c>
    </row>
    <row r="49" ht="18.95" customHeight="1" x14ac:dyDescent="0.25"/>
    <row r="50" ht="18.95" customHeight="1" x14ac:dyDescent="0.25"/>
    <row r="51" ht="18.95" customHeight="1" x14ac:dyDescent="0.25"/>
    <row r="52" ht="18.95" customHeight="1" x14ac:dyDescent="0.25"/>
    <row r="53" ht="18.95" customHeight="1" x14ac:dyDescent="0.25"/>
    <row r="54" ht="18.95" customHeight="1" x14ac:dyDescent="0.25"/>
    <row r="55" ht="18.95" customHeight="1" x14ac:dyDescent="0.25"/>
    <row r="56" ht="18.95" customHeight="1" x14ac:dyDescent="0.25"/>
    <row r="57" ht="18.95" customHeight="1" x14ac:dyDescent="0.25"/>
    <row r="58" ht="18.95" customHeight="1" x14ac:dyDescent="0.25"/>
    <row r="59" ht="18.95" customHeight="1" x14ac:dyDescent="0.25"/>
    <row r="60" ht="18.95" customHeight="1" x14ac:dyDescent="0.25"/>
    <row r="61" ht="18.95" customHeight="1" x14ac:dyDescent="0.25"/>
    <row r="62" ht="18.95" customHeight="1" x14ac:dyDescent="0.25"/>
    <row r="63" ht="18.95" customHeight="1" x14ac:dyDescent="0.25"/>
    <row r="64" ht="18.95" customHeight="1" x14ac:dyDescent="0.25"/>
    <row r="65" ht="18.95" customHeight="1" x14ac:dyDescent="0.25"/>
    <row r="66" ht="18.95" customHeight="1" x14ac:dyDescent="0.25"/>
    <row r="67" ht="18.95" customHeight="1" x14ac:dyDescent="0.25"/>
    <row r="68" ht="18.95" customHeight="1" x14ac:dyDescent="0.25"/>
    <row r="69" ht="18.95" customHeight="1" x14ac:dyDescent="0.25"/>
    <row r="70" ht="18.95" customHeight="1" x14ac:dyDescent="0.25"/>
    <row r="71" ht="18.95" customHeight="1" x14ac:dyDescent="0.25"/>
    <row r="72" ht="18.95" customHeight="1" x14ac:dyDescent="0.25"/>
    <row r="73" ht="18.95" customHeight="1" x14ac:dyDescent="0.25"/>
    <row r="74" ht="18.95" customHeight="1" x14ac:dyDescent="0.25"/>
    <row r="75" ht="18.95" customHeight="1" x14ac:dyDescent="0.25"/>
    <row r="76" ht="18.95" customHeight="1" x14ac:dyDescent="0.25"/>
    <row r="77" ht="18.95" customHeight="1" x14ac:dyDescent="0.25"/>
    <row r="78" ht="18.95" customHeight="1" x14ac:dyDescent="0.25"/>
    <row r="79" ht="18.95" customHeight="1" x14ac:dyDescent="0.25"/>
    <row r="80" ht="18.95" customHeight="1" x14ac:dyDescent="0.25"/>
    <row r="81" ht="18.95" customHeight="1" x14ac:dyDescent="0.25"/>
    <row r="82" ht="18.95" customHeight="1" x14ac:dyDescent="0.25"/>
    <row r="83" ht="18.95" customHeight="1" x14ac:dyDescent="0.25"/>
    <row r="84" ht="18.95" customHeight="1" x14ac:dyDescent="0.25"/>
    <row r="85" ht="18.95" customHeight="1" x14ac:dyDescent="0.25"/>
    <row r="86" ht="18.95" customHeight="1" x14ac:dyDescent="0.25"/>
    <row r="87" ht="18.95" customHeight="1" x14ac:dyDescent="0.25"/>
    <row r="88" ht="18.95" customHeight="1" x14ac:dyDescent="0.25"/>
    <row r="89" ht="18.95" customHeight="1" x14ac:dyDescent="0.25"/>
    <row r="90" ht="18.95" customHeight="1" x14ac:dyDescent="0.25"/>
    <row r="91" ht="18.95" customHeight="1" x14ac:dyDescent="0.25"/>
    <row r="92" ht="18.95" customHeight="1" x14ac:dyDescent="0.25"/>
    <row r="93" ht="18.95" customHeight="1" x14ac:dyDescent="0.25"/>
    <row r="94" ht="18.95" customHeight="1" x14ac:dyDescent="0.25"/>
    <row r="95" ht="18.95" customHeight="1" x14ac:dyDescent="0.25"/>
    <row r="96" ht="18.95" customHeight="1" x14ac:dyDescent="0.25"/>
    <row r="97" ht="18.95" customHeight="1" x14ac:dyDescent="0.25"/>
    <row r="98" ht="18.95" customHeight="1" x14ac:dyDescent="0.25"/>
    <row r="99" ht="18.95" customHeight="1" x14ac:dyDescent="0.25"/>
    <row r="100" ht="18.95" customHeight="1" x14ac:dyDescent="0.25"/>
    <row r="101" ht="18.95" customHeight="1" x14ac:dyDescent="0.25"/>
    <row r="102" ht="18.95" customHeight="1" x14ac:dyDescent="0.25"/>
    <row r="103" ht="18.95" customHeight="1" x14ac:dyDescent="0.25"/>
    <row r="104" ht="18.95" customHeight="1" x14ac:dyDescent="0.25"/>
    <row r="105" ht="18.95" customHeight="1" x14ac:dyDescent="0.25"/>
    <row r="106" ht="18.95" customHeight="1" x14ac:dyDescent="0.25"/>
    <row r="107" ht="18.95" customHeight="1" x14ac:dyDescent="0.25"/>
    <row r="108" ht="18.95" customHeight="1" x14ac:dyDescent="0.25"/>
    <row r="109" ht="18.95" customHeight="1" x14ac:dyDescent="0.25"/>
    <row r="110" ht="18.95" customHeight="1" x14ac:dyDescent="0.25"/>
    <row r="111" ht="18.95" customHeight="1" x14ac:dyDescent="0.25"/>
    <row r="112" ht="18.95" customHeight="1" x14ac:dyDescent="0.25"/>
    <row r="113" ht="18.95" customHeight="1" x14ac:dyDescent="0.25"/>
    <row r="114" ht="18.95" customHeight="1" x14ac:dyDescent="0.25"/>
    <row r="115" ht="18.95" customHeight="1" x14ac:dyDescent="0.25"/>
    <row r="116" ht="18.95" customHeight="1" x14ac:dyDescent="0.25"/>
    <row r="117" ht="18.95" customHeight="1" x14ac:dyDescent="0.25"/>
    <row r="118" ht="18.95" customHeight="1" x14ac:dyDescent="0.25"/>
    <row r="119" ht="18.95" customHeight="1" x14ac:dyDescent="0.25"/>
    <row r="120" ht="18.95" customHeight="1" x14ac:dyDescent="0.25"/>
    <row r="121" ht="18.95" customHeight="1" x14ac:dyDescent="0.25"/>
    <row r="122" ht="18.95" customHeight="1" x14ac:dyDescent="0.25"/>
    <row r="123" ht="18.95" customHeight="1" x14ac:dyDescent="0.25"/>
    <row r="124" ht="18.95" customHeight="1" x14ac:dyDescent="0.25"/>
    <row r="125" ht="18.95" customHeight="1" x14ac:dyDescent="0.25"/>
    <row r="126" ht="18.95" customHeight="1" x14ac:dyDescent="0.25"/>
    <row r="127" ht="18.95" customHeight="1" x14ac:dyDescent="0.25"/>
    <row r="128" ht="18.95" customHeight="1" x14ac:dyDescent="0.25"/>
    <row r="129" ht="18.95" customHeight="1" x14ac:dyDescent="0.25"/>
    <row r="130" ht="18.95" customHeight="1" x14ac:dyDescent="0.25"/>
    <row r="131" ht="18.95" customHeight="1" x14ac:dyDescent="0.25"/>
    <row r="132" ht="18.95" customHeight="1" x14ac:dyDescent="0.25"/>
    <row r="133" ht="18.95" customHeight="1" x14ac:dyDescent="0.25"/>
    <row r="134" ht="18.95" customHeight="1" x14ac:dyDescent="0.25"/>
    <row r="135" ht="18.95" customHeight="1" x14ac:dyDescent="0.25"/>
    <row r="136" ht="18.95" customHeight="1" x14ac:dyDescent="0.25"/>
    <row r="137" ht="18.95" customHeight="1" x14ac:dyDescent="0.25"/>
    <row r="138" ht="18.95" customHeight="1" x14ac:dyDescent="0.25"/>
    <row r="139" ht="18.95" customHeight="1" x14ac:dyDescent="0.25"/>
    <row r="140" ht="18.95" customHeight="1" x14ac:dyDescent="0.25"/>
    <row r="141" ht="18.95" customHeight="1" x14ac:dyDescent="0.25"/>
    <row r="142" ht="18.95" customHeight="1" x14ac:dyDescent="0.25"/>
    <row r="143" ht="18.95" customHeight="1" x14ac:dyDescent="0.25"/>
    <row r="144" ht="18.95" customHeight="1" x14ac:dyDescent="0.25"/>
    <row r="145" ht="18.95" customHeight="1" x14ac:dyDescent="0.25"/>
    <row r="146" ht="18.95" customHeight="1" x14ac:dyDescent="0.25"/>
    <row r="147" ht="18.95" customHeight="1" x14ac:dyDescent="0.25"/>
    <row r="148" ht="18.95" customHeight="1" x14ac:dyDescent="0.25"/>
    <row r="149" ht="18.95" customHeight="1" x14ac:dyDescent="0.25"/>
    <row r="150" ht="18.95" customHeight="1" x14ac:dyDescent="0.25"/>
    <row r="151" ht="18.95" customHeight="1" x14ac:dyDescent="0.25"/>
    <row r="152" ht="18.95" customHeight="1" x14ac:dyDescent="0.25"/>
    <row r="153" ht="18.95" customHeight="1" x14ac:dyDescent="0.25"/>
    <row r="154" ht="18.95" customHeight="1" x14ac:dyDescent="0.25"/>
    <row r="155" ht="18.95" customHeight="1" x14ac:dyDescent="0.25"/>
    <row r="156" ht="18.95" customHeight="1" x14ac:dyDescent="0.25"/>
    <row r="157" ht="18.95" customHeight="1" x14ac:dyDescent="0.25"/>
    <row r="158" ht="18.95" customHeight="1" x14ac:dyDescent="0.25"/>
    <row r="159" ht="18.95" customHeight="1" x14ac:dyDescent="0.25"/>
    <row r="160" ht="18.95" customHeight="1" x14ac:dyDescent="0.25"/>
    <row r="161" ht="18.95" customHeight="1" x14ac:dyDescent="0.25"/>
    <row r="162" ht="18.95" customHeight="1" x14ac:dyDescent="0.25"/>
    <row r="163" ht="18.95" customHeight="1" x14ac:dyDescent="0.25"/>
    <row r="164" ht="18.95" customHeight="1" x14ac:dyDescent="0.25"/>
    <row r="165" ht="18.95" customHeight="1" x14ac:dyDescent="0.25"/>
    <row r="166" ht="18.95" customHeight="1" x14ac:dyDescent="0.25"/>
    <row r="167" ht="18.95" customHeight="1" x14ac:dyDescent="0.25"/>
    <row r="168" ht="18.95" customHeight="1" x14ac:dyDescent="0.25"/>
    <row r="169" ht="18.95" customHeight="1" x14ac:dyDescent="0.25"/>
    <row r="170" ht="18.95" customHeight="1" x14ac:dyDescent="0.25"/>
    <row r="171" ht="18.95" customHeight="1" x14ac:dyDescent="0.25"/>
    <row r="172" ht="18.95" customHeight="1" x14ac:dyDescent="0.25"/>
    <row r="173" ht="18.95" customHeight="1" x14ac:dyDescent="0.25"/>
    <row r="174" ht="18.95" customHeight="1" x14ac:dyDescent="0.25"/>
    <row r="175" ht="18.95" customHeight="1" x14ac:dyDescent="0.25"/>
    <row r="176" ht="18.95" customHeight="1" x14ac:dyDescent="0.25"/>
    <row r="177" ht="18.95" customHeight="1" x14ac:dyDescent="0.25"/>
    <row r="178" ht="18.95" customHeight="1" x14ac:dyDescent="0.25"/>
    <row r="179" ht="18.95" customHeight="1" x14ac:dyDescent="0.25"/>
    <row r="180" ht="18.95" customHeight="1" x14ac:dyDescent="0.25"/>
    <row r="181" ht="18.95" customHeight="1" x14ac:dyDescent="0.25"/>
    <row r="182" ht="18.95" customHeight="1" x14ac:dyDescent="0.25"/>
    <row r="183" ht="18.95" customHeight="1" x14ac:dyDescent="0.25"/>
    <row r="184" ht="18.95" customHeight="1" x14ac:dyDescent="0.25"/>
    <row r="185" ht="18.95" customHeight="1" x14ac:dyDescent="0.25"/>
    <row r="186" ht="18.95" customHeight="1" x14ac:dyDescent="0.25"/>
    <row r="187" ht="18.95" customHeight="1" x14ac:dyDescent="0.25"/>
    <row r="188" ht="18.95" customHeight="1" x14ac:dyDescent="0.25"/>
    <row r="189" ht="18.95" customHeight="1" x14ac:dyDescent="0.25"/>
    <row r="190" ht="18.95" customHeight="1" x14ac:dyDescent="0.25"/>
    <row r="191" ht="18.95" customHeight="1" x14ac:dyDescent="0.25"/>
    <row r="192" ht="18.95" customHeight="1" x14ac:dyDescent="0.25"/>
    <row r="193" ht="18.95" customHeight="1" x14ac:dyDescent="0.25"/>
    <row r="194" ht="18.95" customHeight="1" x14ac:dyDescent="0.25"/>
    <row r="195" ht="18.95" customHeight="1" x14ac:dyDescent="0.25"/>
    <row r="196" ht="18.95" customHeight="1" x14ac:dyDescent="0.25"/>
    <row r="197" ht="18.95" customHeight="1" x14ac:dyDescent="0.25"/>
    <row r="198" ht="18.95" customHeight="1" x14ac:dyDescent="0.25"/>
    <row r="199" ht="18.95" customHeight="1" x14ac:dyDescent="0.25"/>
  </sheetData>
  <sheetProtection algorithmName="SHA-512" hashValue="fG5ywUK/8DatRdmvwTYcof5n4r4ffk5QEznjoqdzyA/KWcMb3gEZguwm7XeVyf+ilxrKC0BC/i6oU7I5/hubLQ==" saltValue="7vwztdppZxZ3zXPcaZTOcQ==" spinCount="100000" sheet="1" selectLockedCells="1"/>
  <mergeCells count="45">
    <mergeCell ref="A48:E48"/>
    <mergeCell ref="B7:C7"/>
    <mergeCell ref="B25:C25"/>
    <mergeCell ref="B22:C22"/>
    <mergeCell ref="B31:C31"/>
    <mergeCell ref="B27:C27"/>
    <mergeCell ref="B44:C44"/>
    <mergeCell ref="B34:C34"/>
    <mergeCell ref="B37:C37"/>
    <mergeCell ref="B10:C10"/>
    <mergeCell ref="B28:C28"/>
    <mergeCell ref="A47:E47"/>
    <mergeCell ref="B40:C40"/>
    <mergeCell ref="B9:C9"/>
    <mergeCell ref="B8:C8"/>
    <mergeCell ref="B13:C13"/>
    <mergeCell ref="B38:C38"/>
    <mergeCell ref="B29:C29"/>
    <mergeCell ref="B19:C19"/>
    <mergeCell ref="B16:C16"/>
    <mergeCell ref="B43:C43"/>
    <mergeCell ref="B12:C12"/>
    <mergeCell ref="B39:C39"/>
    <mergeCell ref="B21:C21"/>
    <mergeCell ref="B11:C11"/>
    <mergeCell ref="B42:C42"/>
    <mergeCell ref="B23:C23"/>
    <mergeCell ref="B14:C14"/>
    <mergeCell ref="B17:C17"/>
    <mergeCell ref="B5:C5"/>
    <mergeCell ref="B20:C20"/>
    <mergeCell ref="A1:F1"/>
    <mergeCell ref="B45:C45"/>
    <mergeCell ref="B36:C36"/>
    <mergeCell ref="B32:C32"/>
    <mergeCell ref="B26:C26"/>
    <mergeCell ref="B41:C41"/>
    <mergeCell ref="B35:C35"/>
    <mergeCell ref="B6:C6"/>
    <mergeCell ref="B24:C24"/>
    <mergeCell ref="B30:C30"/>
    <mergeCell ref="B15:C15"/>
    <mergeCell ref="B33:C33"/>
    <mergeCell ref="A3:F3"/>
    <mergeCell ref="B18:C18"/>
  </mergeCells>
  <dataValidations count="1">
    <dataValidation type="list" allowBlank="1" errorTitle="Valor no válido" error="Seleccione un valor de la lista." sqref="D6:D45" xr:uid="{00000000-0002-0000-0300-000000000000}">
      <formula1>"Aprovechamiento,Asistencia"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DC3E6"/>
  </sheetPr>
  <dimension ref="A1:F199"/>
  <sheetViews>
    <sheetView showGridLines="0" tabSelected="1" workbookViewId="0">
      <selection activeCell="A2" sqref="A2"/>
    </sheetView>
  </sheetViews>
  <sheetFormatPr baseColWidth="10" defaultColWidth="9.140625" defaultRowHeight="15" x14ac:dyDescent="0.25"/>
  <cols>
    <col min="1" max="1" width="6" style="8" customWidth="1"/>
    <col min="2" max="3" width="32" style="8" customWidth="1"/>
    <col min="4" max="4" width="14" style="8" customWidth="1"/>
    <col min="5" max="5" width="26" style="8" customWidth="1"/>
    <col min="6" max="6" width="12" style="8" customWidth="1"/>
  </cols>
  <sheetData>
    <row r="1" spans="1:6" ht="27.95" customHeight="1" x14ac:dyDescent="0.25">
      <c r="A1" s="26" t="s">
        <v>38</v>
      </c>
      <c r="B1" s="23"/>
      <c r="C1" s="23"/>
      <c r="D1" s="23"/>
      <c r="E1" s="23"/>
      <c r="F1" s="24"/>
    </row>
    <row r="2" spans="1:6" ht="18.95" customHeight="1" x14ac:dyDescent="0.25">
      <c r="A2" s="1"/>
      <c r="B2" s="1"/>
      <c r="C2" s="1"/>
      <c r="D2" s="1"/>
      <c r="E2" s="1"/>
      <c r="F2" s="1"/>
    </row>
    <row r="3" spans="1:6" ht="18.95" customHeight="1" x14ac:dyDescent="0.25">
      <c r="A3" s="27" t="s">
        <v>39</v>
      </c>
      <c r="B3" s="23"/>
      <c r="C3" s="23"/>
      <c r="D3" s="23"/>
      <c r="E3" s="23"/>
      <c r="F3" s="24"/>
    </row>
    <row r="4" spans="1:6" ht="18.95" customHeight="1" x14ac:dyDescent="0.25">
      <c r="A4" s="1"/>
      <c r="B4" s="1"/>
      <c r="C4" s="1"/>
      <c r="D4" s="1"/>
      <c r="E4" s="1"/>
      <c r="F4" s="1"/>
    </row>
    <row r="5" spans="1:6" ht="18.95" customHeight="1" x14ac:dyDescent="0.25">
      <c r="A5" s="13" t="s">
        <v>16</v>
      </c>
      <c r="B5" s="25" t="s">
        <v>40</v>
      </c>
      <c r="C5" s="24"/>
      <c r="D5" s="13" t="s">
        <v>41</v>
      </c>
      <c r="E5" s="13" t="s">
        <v>42</v>
      </c>
      <c r="F5" s="13" t="s">
        <v>21</v>
      </c>
    </row>
    <row r="6" spans="1:6" ht="18.95" customHeight="1" x14ac:dyDescent="0.25">
      <c r="A6" s="14">
        <v>1</v>
      </c>
      <c r="B6" s="22"/>
      <c r="C6" s="24"/>
      <c r="D6" s="7"/>
      <c r="E6" s="7"/>
      <c r="F6" s="16" t="str">
        <f>IF(OR(B6="",D6="",E6=""),"",IF(D6&lt;&gt;"Sí",0,IF(E6="Igual nivel MECES exigido",Parametros!$B$12,IF(E6="Nivel MECES superior",Parametros!$B$13,0))))</f>
        <v/>
      </c>
    </row>
    <row r="7" spans="1:6" ht="18.95" customHeight="1" x14ac:dyDescent="0.25">
      <c r="A7" s="14">
        <v>2</v>
      </c>
      <c r="B7" s="22"/>
      <c r="C7" s="24"/>
      <c r="D7" s="7"/>
      <c r="E7" s="7"/>
      <c r="F7" s="16" t="str">
        <f>IF(OR(B7="",D7="",E7=""),"",IF(D7&lt;&gt;"Sí",0,IF(E7="Igual nivel MECES exigido",Parametros!$B$12,IF(E7="Nivel MECES superior",Parametros!$B$13,0))))</f>
        <v/>
      </c>
    </row>
    <row r="8" spans="1:6" ht="18.95" customHeight="1" x14ac:dyDescent="0.25">
      <c r="A8" s="14">
        <v>3</v>
      </c>
      <c r="B8" s="22"/>
      <c r="C8" s="24"/>
      <c r="D8" s="7"/>
      <c r="E8" s="7"/>
      <c r="F8" s="16" t="str">
        <f>IF(OR(B8="",D8="",E8=""),"",IF(D8&lt;&gt;"Sí",0,IF(E8="Igual nivel MECES exigido",Parametros!$B$12,IF(E8="Nivel MECES superior",Parametros!$B$13,0))))</f>
        <v/>
      </c>
    </row>
    <row r="9" spans="1:6" ht="18.95" customHeight="1" x14ac:dyDescent="0.25">
      <c r="A9" s="14">
        <v>4</v>
      </c>
      <c r="B9" s="22"/>
      <c r="C9" s="24"/>
      <c r="D9" s="7"/>
      <c r="E9" s="7"/>
      <c r="F9" s="16" t="str">
        <f>IF(OR(B9="",D9="",E9=""),"",IF(D9&lt;&gt;"Sí",0,IF(E9="Igual nivel MECES exigido",Parametros!$B$12,IF(E9="Nivel MECES superior",Parametros!$B$13,0))))</f>
        <v/>
      </c>
    </row>
    <row r="10" spans="1:6" ht="18.95" customHeight="1" x14ac:dyDescent="0.25">
      <c r="A10" s="14">
        <v>5</v>
      </c>
      <c r="B10" s="22"/>
      <c r="C10" s="24"/>
      <c r="D10" s="7"/>
      <c r="E10" s="7"/>
      <c r="F10" s="16" t="str">
        <f>IF(OR(B10="",D10="",E10=""),"",IF(D10&lt;&gt;"Sí",0,IF(E10="Igual nivel MECES exigido",Parametros!$B$12,IF(E10="Nivel MECES superior",Parametros!$B$13,0))))</f>
        <v/>
      </c>
    </row>
    <row r="11" spans="1:6" ht="18.95" customHeight="1" x14ac:dyDescent="0.25">
      <c r="A11" s="1"/>
      <c r="B11" s="1"/>
      <c r="C11" s="1"/>
      <c r="D11" s="1"/>
      <c r="E11" s="1"/>
      <c r="F11" s="1"/>
    </row>
    <row r="12" spans="1:6" ht="18.95" customHeight="1" x14ac:dyDescent="0.25">
      <c r="A12" s="37" t="s">
        <v>23</v>
      </c>
      <c r="B12" s="23"/>
      <c r="C12" s="23"/>
      <c r="D12" s="23"/>
      <c r="E12" s="24"/>
      <c r="F12" s="16">
        <f>SUM(F6:F10)</f>
        <v>0</v>
      </c>
    </row>
    <row r="13" spans="1:6" ht="18.95" customHeight="1" x14ac:dyDescent="0.25">
      <c r="A13" s="37" t="s">
        <v>43</v>
      </c>
      <c r="B13" s="23"/>
      <c r="C13" s="23"/>
      <c r="D13" s="23"/>
      <c r="E13" s="24"/>
      <c r="F13" s="16">
        <f>MIN(F12,Parametros!$B$14)</f>
        <v>0</v>
      </c>
    </row>
    <row r="14" spans="1:6" ht="18.95" customHeight="1" x14ac:dyDescent="0.25">
      <c r="A14" s="1"/>
      <c r="B14" s="1"/>
      <c r="C14" s="1"/>
      <c r="D14" s="1"/>
      <c r="E14" s="1"/>
      <c r="F14" s="1"/>
    </row>
    <row r="15" spans="1:6" ht="18.95" customHeight="1" x14ac:dyDescent="0.25">
      <c r="A15" s="38" t="s">
        <v>44</v>
      </c>
      <c r="B15" s="28"/>
      <c r="C15" s="28"/>
      <c r="D15" s="28"/>
      <c r="E15" s="28"/>
      <c r="F15" s="29"/>
    </row>
    <row r="16" spans="1:6" ht="18.95" customHeight="1" x14ac:dyDescent="0.25">
      <c r="A16" s="33"/>
      <c r="B16" s="34"/>
      <c r="C16" s="34"/>
      <c r="D16" s="34"/>
      <c r="E16" s="34"/>
      <c r="F16" s="35"/>
    </row>
    <row r="17" ht="18.95" customHeight="1" x14ac:dyDescent="0.25"/>
    <row r="18" ht="18.95" customHeight="1" x14ac:dyDescent="0.25"/>
    <row r="19" ht="18.95" customHeight="1" x14ac:dyDescent="0.25"/>
    <row r="20" ht="18.95" customHeight="1" x14ac:dyDescent="0.25"/>
    <row r="21" ht="18.95" customHeight="1" x14ac:dyDescent="0.25"/>
    <row r="22" ht="18.95" customHeight="1" x14ac:dyDescent="0.25"/>
    <row r="23" ht="18.95" customHeight="1" x14ac:dyDescent="0.25"/>
    <row r="24" ht="18.95" customHeight="1" x14ac:dyDescent="0.25"/>
    <row r="25" ht="18.95" customHeight="1" x14ac:dyDescent="0.25"/>
    <row r="26" ht="18.95" customHeight="1" x14ac:dyDescent="0.25"/>
    <row r="27" ht="18.95" customHeight="1" x14ac:dyDescent="0.25"/>
    <row r="28" ht="18.95" customHeight="1" x14ac:dyDescent="0.25"/>
    <row r="29" ht="18.95" customHeight="1" x14ac:dyDescent="0.25"/>
    <row r="30" ht="18.95" customHeight="1" x14ac:dyDescent="0.25"/>
    <row r="31" ht="18.95" customHeight="1" x14ac:dyDescent="0.25"/>
    <row r="32" ht="18.95" customHeight="1" x14ac:dyDescent="0.25"/>
    <row r="33" ht="18.95" customHeight="1" x14ac:dyDescent="0.25"/>
    <row r="34" ht="18.95" customHeight="1" x14ac:dyDescent="0.25"/>
    <row r="35" ht="18.95" customHeight="1" x14ac:dyDescent="0.25"/>
    <row r="36" ht="18.95" customHeight="1" x14ac:dyDescent="0.25"/>
    <row r="37" ht="18.95" customHeight="1" x14ac:dyDescent="0.25"/>
    <row r="38" ht="18.95" customHeight="1" x14ac:dyDescent="0.25"/>
    <row r="39" ht="18.95" customHeight="1" x14ac:dyDescent="0.25"/>
    <row r="40" ht="18.95" customHeight="1" x14ac:dyDescent="0.25"/>
    <row r="41" ht="18.95" customHeight="1" x14ac:dyDescent="0.25"/>
    <row r="42" ht="18.95" customHeight="1" x14ac:dyDescent="0.25"/>
    <row r="43" ht="18.95" customHeight="1" x14ac:dyDescent="0.25"/>
    <row r="44" ht="18.95" customHeight="1" x14ac:dyDescent="0.25"/>
    <row r="45" ht="18.95" customHeight="1" x14ac:dyDescent="0.25"/>
    <row r="46" ht="18.95" customHeight="1" x14ac:dyDescent="0.25"/>
    <row r="47" ht="18.95" customHeight="1" x14ac:dyDescent="0.25"/>
    <row r="48" ht="18.95" customHeight="1" x14ac:dyDescent="0.25"/>
    <row r="49" ht="18.95" customHeight="1" x14ac:dyDescent="0.25"/>
    <row r="50" ht="18.95" customHeight="1" x14ac:dyDescent="0.25"/>
    <row r="51" ht="18.95" customHeight="1" x14ac:dyDescent="0.25"/>
    <row r="52" ht="18.95" customHeight="1" x14ac:dyDescent="0.25"/>
    <row r="53" ht="18.95" customHeight="1" x14ac:dyDescent="0.25"/>
    <row r="54" ht="18.95" customHeight="1" x14ac:dyDescent="0.25"/>
    <row r="55" ht="18.95" customHeight="1" x14ac:dyDescent="0.25"/>
    <row r="56" ht="18.95" customHeight="1" x14ac:dyDescent="0.25"/>
    <row r="57" ht="18.95" customHeight="1" x14ac:dyDescent="0.25"/>
    <row r="58" ht="18.95" customHeight="1" x14ac:dyDescent="0.25"/>
    <row r="59" ht="18.95" customHeight="1" x14ac:dyDescent="0.25"/>
    <row r="60" ht="18.95" customHeight="1" x14ac:dyDescent="0.25"/>
    <row r="61" ht="18.95" customHeight="1" x14ac:dyDescent="0.25"/>
    <row r="62" ht="18.95" customHeight="1" x14ac:dyDescent="0.25"/>
    <row r="63" ht="18.95" customHeight="1" x14ac:dyDescent="0.25"/>
    <row r="64" ht="18.95" customHeight="1" x14ac:dyDescent="0.25"/>
    <row r="65" ht="18.95" customHeight="1" x14ac:dyDescent="0.25"/>
    <row r="66" ht="18.95" customHeight="1" x14ac:dyDescent="0.25"/>
    <row r="67" ht="18.95" customHeight="1" x14ac:dyDescent="0.25"/>
    <row r="68" ht="18.95" customHeight="1" x14ac:dyDescent="0.25"/>
    <row r="69" ht="18.95" customHeight="1" x14ac:dyDescent="0.25"/>
    <row r="70" ht="18.95" customHeight="1" x14ac:dyDescent="0.25"/>
    <row r="71" ht="18.95" customHeight="1" x14ac:dyDescent="0.25"/>
    <row r="72" ht="18.95" customHeight="1" x14ac:dyDescent="0.25"/>
    <row r="73" ht="18.95" customHeight="1" x14ac:dyDescent="0.25"/>
    <row r="74" ht="18.95" customHeight="1" x14ac:dyDescent="0.25"/>
    <row r="75" ht="18.95" customHeight="1" x14ac:dyDescent="0.25"/>
    <row r="76" ht="18.95" customHeight="1" x14ac:dyDescent="0.25"/>
    <row r="77" ht="18.95" customHeight="1" x14ac:dyDescent="0.25"/>
    <row r="78" ht="18.95" customHeight="1" x14ac:dyDescent="0.25"/>
    <row r="79" ht="18.95" customHeight="1" x14ac:dyDescent="0.25"/>
    <row r="80" ht="18.95" customHeight="1" x14ac:dyDescent="0.25"/>
    <row r="81" ht="18.95" customHeight="1" x14ac:dyDescent="0.25"/>
    <row r="82" ht="18.95" customHeight="1" x14ac:dyDescent="0.25"/>
    <row r="83" ht="18.95" customHeight="1" x14ac:dyDescent="0.25"/>
    <row r="84" ht="18.95" customHeight="1" x14ac:dyDescent="0.25"/>
    <row r="85" ht="18.95" customHeight="1" x14ac:dyDescent="0.25"/>
    <row r="86" ht="18.95" customHeight="1" x14ac:dyDescent="0.25"/>
    <row r="87" ht="18.95" customHeight="1" x14ac:dyDescent="0.25"/>
    <row r="88" ht="18.95" customHeight="1" x14ac:dyDescent="0.25"/>
    <row r="89" ht="18.95" customHeight="1" x14ac:dyDescent="0.25"/>
    <row r="90" ht="18.95" customHeight="1" x14ac:dyDescent="0.25"/>
    <row r="91" ht="18.95" customHeight="1" x14ac:dyDescent="0.25"/>
    <row r="92" ht="18.95" customHeight="1" x14ac:dyDescent="0.25"/>
    <row r="93" ht="18.95" customHeight="1" x14ac:dyDescent="0.25"/>
    <row r="94" ht="18.95" customHeight="1" x14ac:dyDescent="0.25"/>
    <row r="95" ht="18.95" customHeight="1" x14ac:dyDescent="0.25"/>
    <row r="96" ht="18.95" customHeight="1" x14ac:dyDescent="0.25"/>
    <row r="97" ht="18.95" customHeight="1" x14ac:dyDescent="0.25"/>
    <row r="98" ht="18.95" customHeight="1" x14ac:dyDescent="0.25"/>
    <row r="99" ht="18.95" customHeight="1" x14ac:dyDescent="0.25"/>
    <row r="100" ht="18.95" customHeight="1" x14ac:dyDescent="0.25"/>
    <row r="101" ht="18.95" customHeight="1" x14ac:dyDescent="0.25"/>
    <row r="102" ht="18.95" customHeight="1" x14ac:dyDescent="0.25"/>
    <row r="103" ht="18.95" customHeight="1" x14ac:dyDescent="0.25"/>
    <row r="104" ht="18.95" customHeight="1" x14ac:dyDescent="0.25"/>
    <row r="105" ht="18.95" customHeight="1" x14ac:dyDescent="0.25"/>
    <row r="106" ht="18.95" customHeight="1" x14ac:dyDescent="0.25"/>
    <row r="107" ht="18.95" customHeight="1" x14ac:dyDescent="0.25"/>
    <row r="108" ht="18.95" customHeight="1" x14ac:dyDescent="0.25"/>
    <row r="109" ht="18.95" customHeight="1" x14ac:dyDescent="0.25"/>
    <row r="110" ht="18.95" customHeight="1" x14ac:dyDescent="0.25"/>
    <row r="111" ht="18.95" customHeight="1" x14ac:dyDescent="0.25"/>
    <row r="112" ht="18.95" customHeight="1" x14ac:dyDescent="0.25"/>
    <row r="113" ht="18.95" customHeight="1" x14ac:dyDescent="0.25"/>
    <row r="114" ht="18.95" customHeight="1" x14ac:dyDescent="0.25"/>
    <row r="115" ht="18.95" customHeight="1" x14ac:dyDescent="0.25"/>
    <row r="116" ht="18.95" customHeight="1" x14ac:dyDescent="0.25"/>
    <row r="117" ht="18.95" customHeight="1" x14ac:dyDescent="0.25"/>
    <row r="118" ht="18.95" customHeight="1" x14ac:dyDescent="0.25"/>
    <row r="119" ht="18.95" customHeight="1" x14ac:dyDescent="0.25"/>
    <row r="120" ht="18.95" customHeight="1" x14ac:dyDescent="0.25"/>
    <row r="121" ht="18.95" customHeight="1" x14ac:dyDescent="0.25"/>
    <row r="122" ht="18.95" customHeight="1" x14ac:dyDescent="0.25"/>
    <row r="123" ht="18.95" customHeight="1" x14ac:dyDescent="0.25"/>
    <row r="124" ht="18.95" customHeight="1" x14ac:dyDescent="0.25"/>
    <row r="125" ht="18.95" customHeight="1" x14ac:dyDescent="0.25"/>
    <row r="126" ht="18.95" customHeight="1" x14ac:dyDescent="0.25"/>
    <row r="127" ht="18.95" customHeight="1" x14ac:dyDescent="0.25"/>
    <row r="128" ht="18.95" customHeight="1" x14ac:dyDescent="0.25"/>
    <row r="129" ht="18.95" customHeight="1" x14ac:dyDescent="0.25"/>
    <row r="130" ht="18.95" customHeight="1" x14ac:dyDescent="0.25"/>
    <row r="131" ht="18.95" customHeight="1" x14ac:dyDescent="0.25"/>
    <row r="132" ht="18.95" customHeight="1" x14ac:dyDescent="0.25"/>
    <row r="133" ht="18.95" customHeight="1" x14ac:dyDescent="0.25"/>
    <row r="134" ht="18.95" customHeight="1" x14ac:dyDescent="0.25"/>
    <row r="135" ht="18.95" customHeight="1" x14ac:dyDescent="0.25"/>
    <row r="136" ht="18.95" customHeight="1" x14ac:dyDescent="0.25"/>
    <row r="137" ht="18.95" customHeight="1" x14ac:dyDescent="0.25"/>
    <row r="138" ht="18.95" customHeight="1" x14ac:dyDescent="0.25"/>
    <row r="139" ht="18.95" customHeight="1" x14ac:dyDescent="0.25"/>
    <row r="140" ht="18.95" customHeight="1" x14ac:dyDescent="0.25"/>
    <row r="141" ht="18.95" customHeight="1" x14ac:dyDescent="0.25"/>
    <row r="142" ht="18.95" customHeight="1" x14ac:dyDescent="0.25"/>
    <row r="143" ht="18.95" customHeight="1" x14ac:dyDescent="0.25"/>
    <row r="144" ht="18.95" customHeight="1" x14ac:dyDescent="0.25"/>
    <row r="145" ht="18.95" customHeight="1" x14ac:dyDescent="0.25"/>
    <row r="146" ht="18.95" customHeight="1" x14ac:dyDescent="0.25"/>
    <row r="147" ht="18.95" customHeight="1" x14ac:dyDescent="0.25"/>
    <row r="148" ht="18.95" customHeight="1" x14ac:dyDescent="0.25"/>
    <row r="149" ht="18.95" customHeight="1" x14ac:dyDescent="0.25"/>
    <row r="150" ht="18.95" customHeight="1" x14ac:dyDescent="0.25"/>
    <row r="151" ht="18.95" customHeight="1" x14ac:dyDescent="0.25"/>
    <row r="152" ht="18.95" customHeight="1" x14ac:dyDescent="0.25"/>
    <row r="153" ht="18.95" customHeight="1" x14ac:dyDescent="0.25"/>
    <row r="154" ht="18.95" customHeight="1" x14ac:dyDescent="0.25"/>
    <row r="155" ht="18.95" customHeight="1" x14ac:dyDescent="0.25"/>
    <row r="156" ht="18.95" customHeight="1" x14ac:dyDescent="0.25"/>
    <row r="157" ht="18.95" customHeight="1" x14ac:dyDescent="0.25"/>
    <row r="158" ht="18.95" customHeight="1" x14ac:dyDescent="0.25"/>
    <row r="159" ht="18.95" customHeight="1" x14ac:dyDescent="0.25"/>
    <row r="160" ht="18.95" customHeight="1" x14ac:dyDescent="0.25"/>
    <row r="161" ht="18.95" customHeight="1" x14ac:dyDescent="0.25"/>
    <row r="162" ht="18.95" customHeight="1" x14ac:dyDescent="0.25"/>
    <row r="163" ht="18.95" customHeight="1" x14ac:dyDescent="0.25"/>
    <row r="164" ht="18.95" customHeight="1" x14ac:dyDescent="0.25"/>
    <row r="165" ht="18.95" customHeight="1" x14ac:dyDescent="0.25"/>
    <row r="166" ht="18.95" customHeight="1" x14ac:dyDescent="0.25"/>
    <row r="167" ht="18.95" customHeight="1" x14ac:dyDescent="0.25"/>
    <row r="168" ht="18.95" customHeight="1" x14ac:dyDescent="0.25"/>
    <row r="169" ht="18.95" customHeight="1" x14ac:dyDescent="0.25"/>
    <row r="170" ht="18.95" customHeight="1" x14ac:dyDescent="0.25"/>
    <row r="171" ht="18.95" customHeight="1" x14ac:dyDescent="0.25"/>
    <row r="172" ht="18.95" customHeight="1" x14ac:dyDescent="0.25"/>
    <row r="173" ht="18.95" customHeight="1" x14ac:dyDescent="0.25"/>
    <row r="174" ht="18.95" customHeight="1" x14ac:dyDescent="0.25"/>
    <row r="175" ht="18.95" customHeight="1" x14ac:dyDescent="0.25"/>
    <row r="176" ht="18.95" customHeight="1" x14ac:dyDescent="0.25"/>
    <row r="177" ht="18.95" customHeight="1" x14ac:dyDescent="0.25"/>
    <row r="178" ht="18.95" customHeight="1" x14ac:dyDescent="0.25"/>
    <row r="179" ht="18.95" customHeight="1" x14ac:dyDescent="0.25"/>
    <row r="180" ht="18.95" customHeight="1" x14ac:dyDescent="0.25"/>
    <row r="181" ht="18.95" customHeight="1" x14ac:dyDescent="0.25"/>
    <row r="182" ht="18.95" customHeight="1" x14ac:dyDescent="0.25"/>
    <row r="183" ht="18.95" customHeight="1" x14ac:dyDescent="0.25"/>
    <row r="184" ht="18.95" customHeight="1" x14ac:dyDescent="0.25"/>
    <row r="185" ht="18.95" customHeight="1" x14ac:dyDescent="0.25"/>
    <row r="186" ht="18.95" customHeight="1" x14ac:dyDescent="0.25"/>
    <row r="187" ht="18.95" customHeight="1" x14ac:dyDescent="0.25"/>
    <row r="188" ht="18.95" customHeight="1" x14ac:dyDescent="0.25"/>
    <row r="189" ht="18.95" customHeight="1" x14ac:dyDescent="0.25"/>
    <row r="190" ht="18.95" customHeight="1" x14ac:dyDescent="0.25"/>
    <row r="191" ht="18.95" customHeight="1" x14ac:dyDescent="0.25"/>
    <row r="192" ht="18.95" customHeight="1" x14ac:dyDescent="0.25"/>
    <row r="193" ht="18.95" customHeight="1" x14ac:dyDescent="0.25"/>
    <row r="194" ht="18.95" customHeight="1" x14ac:dyDescent="0.25"/>
    <row r="195" ht="18.95" customHeight="1" x14ac:dyDescent="0.25"/>
    <row r="196" ht="18.95" customHeight="1" x14ac:dyDescent="0.25"/>
    <row r="197" ht="18.95" customHeight="1" x14ac:dyDescent="0.25"/>
    <row r="198" ht="18.95" customHeight="1" x14ac:dyDescent="0.25"/>
    <row r="199" ht="18.95" customHeight="1" x14ac:dyDescent="0.25"/>
  </sheetData>
  <sheetProtection password="E97D" sheet="1" selectLockedCells="1"/>
  <mergeCells count="11">
    <mergeCell ref="A1:F1"/>
    <mergeCell ref="B10:C10"/>
    <mergeCell ref="B9:C9"/>
    <mergeCell ref="A13:E13"/>
    <mergeCell ref="A3:F3"/>
    <mergeCell ref="B8:C8"/>
    <mergeCell ref="A15:F16"/>
    <mergeCell ref="B6:C6"/>
    <mergeCell ref="A12:E12"/>
    <mergeCell ref="B7:C7"/>
    <mergeCell ref="B5:C5"/>
  </mergeCells>
  <dataValidations count="2">
    <dataValidation type="list" allowBlank="1" errorTitle="Valor no válido" error="Seleccione un valor de la lista." sqref="D6:D10" xr:uid="{00000000-0002-0000-0400-000000000000}">
      <formula1>"Sí,No"</formula1>
    </dataValidation>
    <dataValidation type="list" allowBlank="1" errorTitle="Valor no válido" error="Seleccione un valor de la lista." sqref="E6:E10" xr:uid="{00000000-0002-0000-0400-000001000000}">
      <formula1>"Igual nivel MECES exigido,Nivel MECES superior,Sin nivel MECES / no computable"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AD47"/>
  </sheetPr>
  <dimension ref="A1:D199"/>
  <sheetViews>
    <sheetView showGridLines="0" workbookViewId="0">
      <selection activeCell="A11" sqref="A11:B11"/>
    </sheetView>
  </sheetViews>
  <sheetFormatPr baseColWidth="10" defaultColWidth="9.140625" defaultRowHeight="15" x14ac:dyDescent="0.25"/>
  <cols>
    <col min="1" max="1" width="34" style="8" customWidth="1"/>
    <col min="2" max="2" width="22" style="8" customWidth="1"/>
    <col min="3" max="4" width="16" style="8" customWidth="1"/>
  </cols>
  <sheetData>
    <row r="1" spans="1:4" ht="27.95" customHeight="1" x14ac:dyDescent="0.25">
      <c r="A1" s="26" t="s">
        <v>45</v>
      </c>
      <c r="B1" s="23"/>
      <c r="C1" s="23"/>
      <c r="D1" s="24"/>
    </row>
    <row r="2" spans="1:4" ht="18.95" customHeight="1" x14ac:dyDescent="0.25">
      <c r="A2" s="1"/>
      <c r="B2" s="1"/>
      <c r="C2" s="1"/>
      <c r="D2" s="1"/>
    </row>
    <row r="3" spans="1:4" ht="18.95" customHeight="1" x14ac:dyDescent="0.25">
      <c r="A3" s="10" t="s">
        <v>1</v>
      </c>
      <c r="B3" s="39">
        <f>Datos_generales!$B$3</f>
        <v>0</v>
      </c>
      <c r="C3" s="40"/>
      <c r="D3" s="41"/>
    </row>
    <row r="4" spans="1:4" ht="18.95" customHeight="1" x14ac:dyDescent="0.25">
      <c r="A4" s="10" t="s">
        <v>2</v>
      </c>
      <c r="B4" s="39">
        <f>Datos_generales!$B$4</f>
        <v>0</v>
      </c>
      <c r="C4" s="40"/>
      <c r="D4" s="41"/>
    </row>
    <row r="5" spans="1:4" ht="18.95" customHeight="1" x14ac:dyDescent="0.25">
      <c r="A5" s="10" t="s">
        <v>3</v>
      </c>
      <c r="B5" s="39">
        <f>Datos_generales!$E$4</f>
        <v>0</v>
      </c>
      <c r="C5" s="40"/>
      <c r="D5" s="41"/>
    </row>
    <row r="6" spans="1:4" ht="18.95" customHeight="1" x14ac:dyDescent="0.25">
      <c r="A6" s="10" t="s">
        <v>4</v>
      </c>
      <c r="B6" s="39">
        <f>Datos_generales!$B$5</f>
        <v>0</v>
      </c>
      <c r="C6" s="40"/>
      <c r="D6" s="41"/>
    </row>
    <row r="7" spans="1:4" ht="18.95" customHeight="1" x14ac:dyDescent="0.25">
      <c r="A7" s="10" t="s">
        <v>5</v>
      </c>
      <c r="B7" s="44" t="str">
        <f>IF(Datos_generales!$D$5="","",IF(ISNUMBER(Datos_generales!$D$5),IF(Datos_generales!$D$5&gt;1000000,DATE(VALUE(RIGHT(TEXT(Datos_generales!$D$5,"00000000"),4)),VALUE(MID(TEXT(Datos_generales!$D$5,"00000000"),3,2)),VALUE(LEFT(TEXT(Datos_generales!$D$5,"00000000"),2))),Datos_generales!$D$5),IF(LEN(SUBSTITUTE(SUBSTITUTE(Datos_generales!$D$5,"/",""),"-",""))=8,DATE(VALUE(RIGHT(SUBSTITUTE(SUBSTITUTE(Datos_generales!$D$5,"/",""),"-",""),4)),VALUE(MID(SUBSTITUTE(SUBSTITUTE(Datos_generales!$D$5,"/",""),"-",""),3,2)),VALUE(LEFT(SUBSTITUTE(SUBSTITUTE(Datos_generales!$D$5,"/",""),"-",""),2))),Datos_generales!$D$5)))</f>
        <v/>
      </c>
      <c r="C7" s="40"/>
      <c r="D7" s="41"/>
    </row>
    <row r="8" spans="1:4" ht="18.95" hidden="1" customHeight="1" x14ac:dyDescent="0.25">
      <c r="A8" s="9"/>
      <c r="B8" s="42"/>
      <c r="C8" s="23"/>
      <c r="D8" s="24"/>
    </row>
    <row r="9" spans="1:4" ht="18.95" customHeight="1" x14ac:dyDescent="0.25">
      <c r="A9" s="1"/>
      <c r="B9" s="1"/>
      <c r="C9" s="1"/>
      <c r="D9" s="1"/>
    </row>
    <row r="10" spans="1:4" ht="18.95" customHeight="1" x14ac:dyDescent="0.25">
      <c r="A10" s="25" t="s">
        <v>46</v>
      </c>
      <c r="B10" s="23"/>
      <c r="C10" s="23"/>
      <c r="D10" s="24"/>
    </row>
    <row r="11" spans="1:4" ht="18.95" customHeight="1" x14ac:dyDescent="0.25">
      <c r="A11" s="43" t="s">
        <v>47</v>
      </c>
      <c r="B11" s="24"/>
      <c r="C11" s="16">
        <f>A_Ejercicios!$F$28</f>
        <v>0</v>
      </c>
      <c r="D11" s="17">
        <v>30</v>
      </c>
    </row>
    <row r="12" spans="1:4" ht="18.95" customHeight="1" x14ac:dyDescent="0.25">
      <c r="A12" s="43" t="s">
        <v>48</v>
      </c>
      <c r="B12" s="24"/>
      <c r="C12" s="16">
        <f>B_Experiencia!$G$48</f>
        <v>0</v>
      </c>
      <c r="D12" s="17">
        <v>50</v>
      </c>
    </row>
    <row r="13" spans="1:4" ht="18.95" customHeight="1" x14ac:dyDescent="0.25">
      <c r="A13" s="43" t="s">
        <v>49</v>
      </c>
      <c r="B13" s="24"/>
      <c r="C13" s="16">
        <f>C_Formacion!$F$48</f>
        <v>0</v>
      </c>
      <c r="D13" s="17">
        <v>10</v>
      </c>
    </row>
    <row r="14" spans="1:4" ht="18.95" customHeight="1" x14ac:dyDescent="0.25">
      <c r="A14" s="43" t="s">
        <v>50</v>
      </c>
      <c r="B14" s="24"/>
      <c r="C14" s="16">
        <f>D_Titulaciones!$F$13</f>
        <v>0</v>
      </c>
      <c r="D14" s="17">
        <v>10</v>
      </c>
    </row>
    <row r="15" spans="1:4" ht="18.95" customHeight="1" x14ac:dyDescent="0.25">
      <c r="A15" s="1"/>
      <c r="B15" s="1"/>
      <c r="C15" s="1"/>
      <c r="D15" s="1"/>
    </row>
    <row r="16" spans="1:4" ht="18.95" customHeight="1" x14ac:dyDescent="0.25">
      <c r="A16" s="25" t="s">
        <v>51</v>
      </c>
      <c r="B16" s="24"/>
      <c r="C16" s="16">
        <f>SUM(C11:C14)</f>
        <v>0</v>
      </c>
      <c r="D16" s="18">
        <v>100</v>
      </c>
    </row>
    <row r="17" spans="1:4" ht="18.95" customHeight="1" x14ac:dyDescent="0.25">
      <c r="A17" s="1"/>
      <c r="B17" s="1"/>
      <c r="C17" s="1"/>
      <c r="D17" s="1"/>
    </row>
    <row r="18" spans="1:4" ht="18.95" customHeight="1" x14ac:dyDescent="0.25">
      <c r="A18" s="27" t="s">
        <v>52</v>
      </c>
      <c r="B18" s="28"/>
      <c r="C18" s="28"/>
      <c r="D18" s="29"/>
    </row>
    <row r="19" spans="1:4" ht="18.95" customHeight="1" x14ac:dyDescent="0.25">
      <c r="A19" s="30"/>
      <c r="B19" s="31"/>
      <c r="C19" s="31"/>
      <c r="D19" s="32"/>
    </row>
    <row r="20" spans="1:4" ht="18.95" customHeight="1" x14ac:dyDescent="0.25">
      <c r="A20" s="33"/>
      <c r="B20" s="34"/>
      <c r="C20" s="34"/>
      <c r="D20" s="35"/>
    </row>
    <row r="21" spans="1:4" ht="18.95" customHeight="1" x14ac:dyDescent="0.25"/>
    <row r="22" spans="1:4" ht="18.95" customHeight="1" x14ac:dyDescent="0.25"/>
    <row r="23" spans="1:4" ht="18.95" customHeight="1" x14ac:dyDescent="0.25"/>
    <row r="24" spans="1:4" ht="18.95" customHeight="1" x14ac:dyDescent="0.25"/>
    <row r="25" spans="1:4" ht="18.95" customHeight="1" x14ac:dyDescent="0.25"/>
    <row r="26" spans="1:4" ht="18.95" customHeight="1" x14ac:dyDescent="0.25"/>
    <row r="27" spans="1:4" ht="18.95" customHeight="1" x14ac:dyDescent="0.25"/>
    <row r="28" spans="1:4" ht="18.95" customHeight="1" x14ac:dyDescent="0.25"/>
    <row r="29" spans="1:4" ht="18.95" customHeight="1" x14ac:dyDescent="0.25"/>
    <row r="30" spans="1:4" ht="18.95" customHeight="1" x14ac:dyDescent="0.25"/>
    <row r="31" spans="1:4" ht="18.95" customHeight="1" x14ac:dyDescent="0.25"/>
    <row r="32" spans="1:4" ht="18.95" customHeight="1" x14ac:dyDescent="0.25"/>
    <row r="33" ht="18.95" customHeight="1" x14ac:dyDescent="0.25"/>
    <row r="34" ht="18.95" customHeight="1" x14ac:dyDescent="0.25"/>
    <row r="35" ht="18.95" customHeight="1" x14ac:dyDescent="0.25"/>
    <row r="36" ht="18.95" customHeight="1" x14ac:dyDescent="0.25"/>
    <row r="37" ht="18.95" customHeight="1" x14ac:dyDescent="0.25"/>
    <row r="38" ht="18.95" customHeight="1" x14ac:dyDescent="0.25"/>
    <row r="39" ht="18.95" customHeight="1" x14ac:dyDescent="0.25"/>
    <row r="40" ht="18.95" customHeight="1" x14ac:dyDescent="0.25"/>
    <row r="41" ht="18.95" customHeight="1" x14ac:dyDescent="0.25"/>
    <row r="42" ht="18.95" customHeight="1" x14ac:dyDescent="0.25"/>
    <row r="43" ht="18.95" customHeight="1" x14ac:dyDescent="0.25"/>
    <row r="44" ht="18.95" customHeight="1" x14ac:dyDescent="0.25"/>
    <row r="45" ht="18.95" customHeight="1" x14ac:dyDescent="0.25"/>
    <row r="46" ht="18.95" customHeight="1" x14ac:dyDescent="0.25"/>
    <row r="47" ht="18.95" customHeight="1" x14ac:dyDescent="0.25"/>
    <row r="48" ht="18.95" customHeight="1" x14ac:dyDescent="0.25"/>
    <row r="49" ht="18.95" customHeight="1" x14ac:dyDescent="0.25"/>
    <row r="50" ht="18.95" customHeight="1" x14ac:dyDescent="0.25"/>
    <row r="51" ht="18.95" customHeight="1" x14ac:dyDescent="0.25"/>
    <row r="52" ht="18.95" customHeight="1" x14ac:dyDescent="0.25"/>
    <row r="53" ht="18.95" customHeight="1" x14ac:dyDescent="0.25"/>
    <row r="54" ht="18.95" customHeight="1" x14ac:dyDescent="0.25"/>
    <row r="55" ht="18.95" customHeight="1" x14ac:dyDescent="0.25"/>
    <row r="56" ht="18.95" customHeight="1" x14ac:dyDescent="0.25"/>
    <row r="57" ht="18.95" customHeight="1" x14ac:dyDescent="0.25"/>
    <row r="58" ht="18.95" customHeight="1" x14ac:dyDescent="0.25"/>
    <row r="59" ht="18.95" customHeight="1" x14ac:dyDescent="0.25"/>
    <row r="60" ht="18.95" customHeight="1" x14ac:dyDescent="0.25"/>
    <row r="61" ht="18.95" customHeight="1" x14ac:dyDescent="0.25"/>
    <row r="62" ht="18.95" customHeight="1" x14ac:dyDescent="0.25"/>
    <row r="63" ht="18.95" customHeight="1" x14ac:dyDescent="0.25"/>
    <row r="64" ht="18.95" customHeight="1" x14ac:dyDescent="0.25"/>
    <row r="65" ht="18.95" customHeight="1" x14ac:dyDescent="0.25"/>
    <row r="66" ht="18.95" customHeight="1" x14ac:dyDescent="0.25"/>
    <row r="67" ht="18.95" customHeight="1" x14ac:dyDescent="0.25"/>
    <row r="68" ht="18.95" customHeight="1" x14ac:dyDescent="0.25"/>
    <row r="69" ht="18.95" customHeight="1" x14ac:dyDescent="0.25"/>
    <row r="70" ht="18.95" customHeight="1" x14ac:dyDescent="0.25"/>
    <row r="71" ht="18.95" customHeight="1" x14ac:dyDescent="0.25"/>
    <row r="72" ht="18.95" customHeight="1" x14ac:dyDescent="0.25"/>
    <row r="73" ht="18.95" customHeight="1" x14ac:dyDescent="0.25"/>
    <row r="74" ht="18.95" customHeight="1" x14ac:dyDescent="0.25"/>
    <row r="75" ht="18.95" customHeight="1" x14ac:dyDescent="0.25"/>
    <row r="76" ht="18.95" customHeight="1" x14ac:dyDescent="0.25"/>
    <row r="77" ht="18.95" customHeight="1" x14ac:dyDescent="0.25"/>
    <row r="78" ht="18.95" customHeight="1" x14ac:dyDescent="0.25"/>
    <row r="79" ht="18.95" customHeight="1" x14ac:dyDescent="0.25"/>
    <row r="80" ht="18.95" customHeight="1" x14ac:dyDescent="0.25"/>
    <row r="81" ht="18.95" customHeight="1" x14ac:dyDescent="0.25"/>
    <row r="82" ht="18.95" customHeight="1" x14ac:dyDescent="0.25"/>
    <row r="83" ht="18.95" customHeight="1" x14ac:dyDescent="0.25"/>
    <row r="84" ht="18.95" customHeight="1" x14ac:dyDescent="0.25"/>
    <row r="85" ht="18.95" customHeight="1" x14ac:dyDescent="0.25"/>
    <row r="86" ht="18.95" customHeight="1" x14ac:dyDescent="0.25"/>
    <row r="87" ht="18.95" customHeight="1" x14ac:dyDescent="0.25"/>
    <row r="88" ht="18.95" customHeight="1" x14ac:dyDescent="0.25"/>
    <row r="89" ht="18.95" customHeight="1" x14ac:dyDescent="0.25"/>
    <row r="90" ht="18.95" customHeight="1" x14ac:dyDescent="0.25"/>
    <row r="91" ht="18.95" customHeight="1" x14ac:dyDescent="0.25"/>
    <row r="92" ht="18.95" customHeight="1" x14ac:dyDescent="0.25"/>
    <row r="93" ht="18.95" customHeight="1" x14ac:dyDescent="0.25"/>
    <row r="94" ht="18.95" customHeight="1" x14ac:dyDescent="0.25"/>
    <row r="95" ht="18.95" customHeight="1" x14ac:dyDescent="0.25"/>
    <row r="96" ht="18.95" customHeight="1" x14ac:dyDescent="0.25"/>
    <row r="97" ht="18.95" customHeight="1" x14ac:dyDescent="0.25"/>
    <row r="98" ht="18.95" customHeight="1" x14ac:dyDescent="0.25"/>
    <row r="99" ht="18.95" customHeight="1" x14ac:dyDescent="0.25"/>
    <row r="100" ht="18.95" customHeight="1" x14ac:dyDescent="0.25"/>
    <row r="101" ht="18.95" customHeight="1" x14ac:dyDescent="0.25"/>
    <row r="102" ht="18.95" customHeight="1" x14ac:dyDescent="0.25"/>
    <row r="103" ht="18.95" customHeight="1" x14ac:dyDescent="0.25"/>
    <row r="104" ht="18.95" customHeight="1" x14ac:dyDescent="0.25"/>
    <row r="105" ht="18.95" customHeight="1" x14ac:dyDescent="0.25"/>
    <row r="106" ht="18.95" customHeight="1" x14ac:dyDescent="0.25"/>
    <row r="107" ht="18.95" customHeight="1" x14ac:dyDescent="0.25"/>
    <row r="108" ht="18.95" customHeight="1" x14ac:dyDescent="0.25"/>
    <row r="109" ht="18.95" customHeight="1" x14ac:dyDescent="0.25"/>
    <row r="110" ht="18.95" customHeight="1" x14ac:dyDescent="0.25"/>
    <row r="111" ht="18.95" customHeight="1" x14ac:dyDescent="0.25"/>
    <row r="112" ht="18.95" customHeight="1" x14ac:dyDescent="0.25"/>
    <row r="113" ht="18.95" customHeight="1" x14ac:dyDescent="0.25"/>
    <row r="114" ht="18.95" customHeight="1" x14ac:dyDescent="0.25"/>
    <row r="115" ht="18.95" customHeight="1" x14ac:dyDescent="0.25"/>
    <row r="116" ht="18.95" customHeight="1" x14ac:dyDescent="0.25"/>
    <row r="117" ht="18.95" customHeight="1" x14ac:dyDescent="0.25"/>
    <row r="118" ht="18.95" customHeight="1" x14ac:dyDescent="0.25"/>
    <row r="119" ht="18.95" customHeight="1" x14ac:dyDescent="0.25"/>
    <row r="120" ht="18.95" customHeight="1" x14ac:dyDescent="0.25"/>
    <row r="121" ht="18.95" customHeight="1" x14ac:dyDescent="0.25"/>
    <row r="122" ht="18.95" customHeight="1" x14ac:dyDescent="0.25"/>
    <row r="123" ht="18.95" customHeight="1" x14ac:dyDescent="0.25"/>
    <row r="124" ht="18.95" customHeight="1" x14ac:dyDescent="0.25"/>
    <row r="125" ht="18.95" customHeight="1" x14ac:dyDescent="0.25"/>
    <row r="126" ht="18.95" customHeight="1" x14ac:dyDescent="0.25"/>
    <row r="127" ht="18.95" customHeight="1" x14ac:dyDescent="0.25"/>
    <row r="128" ht="18.95" customHeight="1" x14ac:dyDescent="0.25"/>
    <row r="129" ht="18.95" customHeight="1" x14ac:dyDescent="0.25"/>
    <row r="130" ht="18.95" customHeight="1" x14ac:dyDescent="0.25"/>
    <row r="131" ht="18.95" customHeight="1" x14ac:dyDescent="0.25"/>
    <row r="132" ht="18.95" customHeight="1" x14ac:dyDescent="0.25"/>
    <row r="133" ht="18.95" customHeight="1" x14ac:dyDescent="0.25"/>
    <row r="134" ht="18.95" customHeight="1" x14ac:dyDescent="0.25"/>
    <row r="135" ht="18.95" customHeight="1" x14ac:dyDescent="0.25"/>
    <row r="136" ht="18.95" customHeight="1" x14ac:dyDescent="0.25"/>
    <row r="137" ht="18.95" customHeight="1" x14ac:dyDescent="0.25"/>
    <row r="138" ht="18.95" customHeight="1" x14ac:dyDescent="0.25"/>
    <row r="139" ht="18.95" customHeight="1" x14ac:dyDescent="0.25"/>
    <row r="140" ht="18.95" customHeight="1" x14ac:dyDescent="0.25"/>
    <row r="141" ht="18.95" customHeight="1" x14ac:dyDescent="0.25"/>
    <row r="142" ht="18.95" customHeight="1" x14ac:dyDescent="0.25"/>
    <row r="143" ht="18.95" customHeight="1" x14ac:dyDescent="0.25"/>
    <row r="144" ht="18.95" customHeight="1" x14ac:dyDescent="0.25"/>
    <row r="145" ht="18.95" customHeight="1" x14ac:dyDescent="0.25"/>
    <row r="146" ht="18.95" customHeight="1" x14ac:dyDescent="0.25"/>
    <row r="147" ht="18.95" customHeight="1" x14ac:dyDescent="0.25"/>
    <row r="148" ht="18.95" customHeight="1" x14ac:dyDescent="0.25"/>
    <row r="149" ht="18.95" customHeight="1" x14ac:dyDescent="0.25"/>
    <row r="150" ht="18.95" customHeight="1" x14ac:dyDescent="0.25"/>
    <row r="151" ht="18.95" customHeight="1" x14ac:dyDescent="0.25"/>
    <row r="152" ht="18.95" customHeight="1" x14ac:dyDescent="0.25"/>
    <row r="153" ht="18.95" customHeight="1" x14ac:dyDescent="0.25"/>
    <row r="154" ht="18.95" customHeight="1" x14ac:dyDescent="0.25"/>
    <row r="155" ht="18.95" customHeight="1" x14ac:dyDescent="0.25"/>
    <row r="156" ht="18.95" customHeight="1" x14ac:dyDescent="0.25"/>
    <row r="157" ht="18.95" customHeight="1" x14ac:dyDescent="0.25"/>
    <row r="158" ht="18.95" customHeight="1" x14ac:dyDescent="0.25"/>
    <row r="159" ht="18.95" customHeight="1" x14ac:dyDescent="0.25"/>
    <row r="160" ht="18.95" customHeight="1" x14ac:dyDescent="0.25"/>
    <row r="161" ht="18.95" customHeight="1" x14ac:dyDescent="0.25"/>
    <row r="162" ht="18.95" customHeight="1" x14ac:dyDescent="0.25"/>
    <row r="163" ht="18.95" customHeight="1" x14ac:dyDescent="0.25"/>
    <row r="164" ht="18.95" customHeight="1" x14ac:dyDescent="0.25"/>
    <row r="165" ht="18.95" customHeight="1" x14ac:dyDescent="0.25"/>
    <row r="166" ht="18.95" customHeight="1" x14ac:dyDescent="0.25"/>
    <row r="167" ht="18.95" customHeight="1" x14ac:dyDescent="0.25"/>
    <row r="168" ht="18.95" customHeight="1" x14ac:dyDescent="0.25"/>
    <row r="169" ht="18.95" customHeight="1" x14ac:dyDescent="0.25"/>
    <row r="170" ht="18.95" customHeight="1" x14ac:dyDescent="0.25"/>
    <row r="171" ht="18.95" customHeight="1" x14ac:dyDescent="0.25"/>
    <row r="172" ht="18.95" customHeight="1" x14ac:dyDescent="0.25"/>
    <row r="173" ht="18.95" customHeight="1" x14ac:dyDescent="0.25"/>
    <row r="174" ht="18.95" customHeight="1" x14ac:dyDescent="0.25"/>
    <row r="175" ht="18.95" customHeight="1" x14ac:dyDescent="0.25"/>
    <row r="176" ht="18.95" customHeight="1" x14ac:dyDescent="0.25"/>
    <row r="177" ht="18.95" customHeight="1" x14ac:dyDescent="0.25"/>
    <row r="178" ht="18.95" customHeight="1" x14ac:dyDescent="0.25"/>
    <row r="179" ht="18.95" customHeight="1" x14ac:dyDescent="0.25"/>
    <row r="180" ht="18.95" customHeight="1" x14ac:dyDescent="0.25"/>
    <row r="181" ht="18.95" customHeight="1" x14ac:dyDescent="0.25"/>
    <row r="182" ht="18.95" customHeight="1" x14ac:dyDescent="0.25"/>
    <row r="183" ht="18.95" customHeight="1" x14ac:dyDescent="0.25"/>
    <row r="184" ht="18.95" customHeight="1" x14ac:dyDescent="0.25"/>
    <row r="185" ht="18.95" customHeight="1" x14ac:dyDescent="0.25"/>
    <row r="186" ht="18.95" customHeight="1" x14ac:dyDescent="0.25"/>
    <row r="187" ht="18.95" customHeight="1" x14ac:dyDescent="0.25"/>
    <row r="188" ht="18.95" customHeight="1" x14ac:dyDescent="0.25"/>
    <row r="189" ht="18.95" customHeight="1" x14ac:dyDescent="0.25"/>
    <row r="190" ht="18.95" customHeight="1" x14ac:dyDescent="0.25"/>
    <row r="191" ht="18.95" customHeight="1" x14ac:dyDescent="0.25"/>
    <row r="192" ht="18.95" customHeight="1" x14ac:dyDescent="0.25"/>
    <row r="193" ht="18.95" customHeight="1" x14ac:dyDescent="0.25"/>
    <row r="194" ht="18.95" customHeight="1" x14ac:dyDescent="0.25"/>
    <row r="195" ht="18.95" customHeight="1" x14ac:dyDescent="0.25"/>
    <row r="196" ht="18.95" customHeight="1" x14ac:dyDescent="0.25"/>
    <row r="197" ht="18.95" customHeight="1" x14ac:dyDescent="0.25"/>
    <row r="198" ht="18.95" customHeight="1" x14ac:dyDescent="0.25"/>
    <row r="199" ht="18.95" customHeight="1" x14ac:dyDescent="0.25"/>
  </sheetData>
  <sheetProtection password="E97D" sheet="1" selectLockedCells="1"/>
  <mergeCells count="14">
    <mergeCell ref="A1:D1"/>
    <mergeCell ref="A18:D20"/>
    <mergeCell ref="B3:D3"/>
    <mergeCell ref="B5:D5"/>
    <mergeCell ref="A16:B16"/>
    <mergeCell ref="B8:D8"/>
    <mergeCell ref="A11:B11"/>
    <mergeCell ref="B4:D4"/>
    <mergeCell ref="A13:B13"/>
    <mergeCell ref="A14:B14"/>
    <mergeCell ref="A10:D10"/>
    <mergeCell ref="B6:D6"/>
    <mergeCell ref="B7:D7"/>
    <mergeCell ref="A12:B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9D18E"/>
  </sheetPr>
  <dimension ref="A1:B199"/>
  <sheetViews>
    <sheetView showGridLines="0" workbookViewId="0">
      <selection activeCell="A10" sqref="A10"/>
    </sheetView>
  </sheetViews>
  <sheetFormatPr baseColWidth="10" defaultColWidth="9.140625" defaultRowHeight="15" x14ac:dyDescent="0.25"/>
  <cols>
    <col min="1" max="1" width="48" style="8" customWidth="1"/>
    <col min="2" max="2" width="14" style="8" customWidth="1"/>
  </cols>
  <sheetData>
    <row r="1" spans="1:2" ht="27.95" customHeight="1" x14ac:dyDescent="0.25">
      <c r="A1" s="26" t="s">
        <v>53</v>
      </c>
      <c r="B1" s="24"/>
    </row>
    <row r="2" spans="1:2" ht="18.95" customHeight="1" x14ac:dyDescent="0.25">
      <c r="A2" s="1"/>
      <c r="B2" s="1"/>
    </row>
    <row r="3" spans="1:2" ht="18.95" customHeight="1" x14ac:dyDescent="0.25">
      <c r="A3" s="19" t="s">
        <v>54</v>
      </c>
      <c r="B3" s="13" t="s">
        <v>55</v>
      </c>
    </row>
    <row r="4" spans="1:2" ht="18.95" customHeight="1" x14ac:dyDescent="0.25">
      <c r="A4" s="3" t="s">
        <v>56</v>
      </c>
      <c r="B4" s="20">
        <v>30</v>
      </c>
    </row>
    <row r="5" spans="1:2" ht="18.95" customHeight="1" x14ac:dyDescent="0.25">
      <c r="A5" s="3" t="s">
        <v>57</v>
      </c>
      <c r="B5" s="20">
        <v>50</v>
      </c>
    </row>
    <row r="6" spans="1:2" ht="18.95" customHeight="1" x14ac:dyDescent="0.25">
      <c r="A6" s="3" t="s">
        <v>58</v>
      </c>
      <c r="B6" s="20">
        <v>0.7</v>
      </c>
    </row>
    <row r="7" spans="1:2" ht="18.95" customHeight="1" x14ac:dyDescent="0.25">
      <c r="A7" s="3" t="s">
        <v>59</v>
      </c>
      <c r="B7" s="20">
        <v>0.01</v>
      </c>
    </row>
    <row r="8" spans="1:2" ht="18.95" customHeight="1" x14ac:dyDescent="0.25">
      <c r="A8" s="3" t="s">
        <v>60</v>
      </c>
      <c r="B8" s="20">
        <v>0.5</v>
      </c>
    </row>
    <row r="9" spans="1:2" ht="18.95" customHeight="1" x14ac:dyDescent="0.25">
      <c r="A9" s="3" t="s">
        <v>61</v>
      </c>
      <c r="B9" s="20">
        <v>0.04</v>
      </c>
    </row>
    <row r="10" spans="1:2" ht="18.95" customHeight="1" x14ac:dyDescent="0.25">
      <c r="A10" s="3" t="s">
        <v>62</v>
      </c>
      <c r="B10" s="20">
        <v>0.02</v>
      </c>
    </row>
    <row r="11" spans="1:2" ht="18.95" customHeight="1" x14ac:dyDescent="0.25">
      <c r="A11" s="3" t="s">
        <v>63</v>
      </c>
      <c r="B11" s="20">
        <v>10</v>
      </c>
    </row>
    <row r="12" spans="1:2" ht="18.95" customHeight="1" x14ac:dyDescent="0.25">
      <c r="A12" s="3" t="s">
        <v>64</v>
      </c>
      <c r="B12" s="20">
        <v>5</v>
      </c>
    </row>
    <row r="13" spans="1:2" ht="18.95" customHeight="1" x14ac:dyDescent="0.25">
      <c r="A13" s="3" t="s">
        <v>65</v>
      </c>
      <c r="B13" s="20">
        <v>10</v>
      </c>
    </row>
    <row r="14" spans="1:2" ht="18.95" customHeight="1" x14ac:dyDescent="0.25">
      <c r="A14" s="3" t="s">
        <v>66</v>
      </c>
      <c r="B14" s="20">
        <v>10</v>
      </c>
    </row>
    <row r="15" spans="1:2" ht="18.95" customHeight="1" x14ac:dyDescent="0.25"/>
    <row r="16" spans="1:2" ht="18.95" customHeight="1" x14ac:dyDescent="0.25"/>
    <row r="17" ht="18.95" customHeight="1" x14ac:dyDescent="0.25"/>
    <row r="18" ht="18.95" customHeight="1" x14ac:dyDescent="0.25"/>
    <row r="19" ht="18.95" customHeight="1" x14ac:dyDescent="0.25"/>
    <row r="20" ht="18.95" customHeight="1" x14ac:dyDescent="0.25"/>
    <row r="21" ht="18.95" customHeight="1" x14ac:dyDescent="0.25"/>
    <row r="22" ht="18.95" customHeight="1" x14ac:dyDescent="0.25"/>
    <row r="23" ht="18.95" customHeight="1" x14ac:dyDescent="0.25"/>
    <row r="24" ht="18.95" customHeight="1" x14ac:dyDescent="0.25"/>
    <row r="25" ht="18.95" customHeight="1" x14ac:dyDescent="0.25"/>
    <row r="26" ht="18.95" customHeight="1" x14ac:dyDescent="0.25"/>
    <row r="27" ht="18.95" customHeight="1" x14ac:dyDescent="0.25"/>
    <row r="28" ht="18.95" customHeight="1" x14ac:dyDescent="0.25"/>
    <row r="29" ht="18.95" customHeight="1" x14ac:dyDescent="0.25"/>
    <row r="30" ht="18.95" customHeight="1" x14ac:dyDescent="0.25"/>
    <row r="31" ht="18.95" customHeight="1" x14ac:dyDescent="0.25"/>
    <row r="32" ht="18.95" customHeight="1" x14ac:dyDescent="0.25"/>
    <row r="33" ht="18.95" customHeight="1" x14ac:dyDescent="0.25"/>
    <row r="34" ht="18.95" customHeight="1" x14ac:dyDescent="0.25"/>
    <row r="35" ht="18.95" customHeight="1" x14ac:dyDescent="0.25"/>
    <row r="36" ht="18.95" customHeight="1" x14ac:dyDescent="0.25"/>
    <row r="37" ht="18.95" customHeight="1" x14ac:dyDescent="0.25"/>
    <row r="38" ht="18.95" customHeight="1" x14ac:dyDescent="0.25"/>
    <row r="39" ht="18.95" customHeight="1" x14ac:dyDescent="0.25"/>
    <row r="40" ht="18.95" customHeight="1" x14ac:dyDescent="0.25"/>
    <row r="41" ht="18.95" customHeight="1" x14ac:dyDescent="0.25"/>
    <row r="42" ht="18.95" customHeight="1" x14ac:dyDescent="0.25"/>
    <row r="43" ht="18.95" customHeight="1" x14ac:dyDescent="0.25"/>
    <row r="44" ht="18.95" customHeight="1" x14ac:dyDescent="0.25"/>
    <row r="45" ht="18.95" customHeight="1" x14ac:dyDescent="0.25"/>
    <row r="46" ht="18.95" customHeight="1" x14ac:dyDescent="0.25"/>
    <row r="47" ht="18.95" customHeight="1" x14ac:dyDescent="0.25"/>
    <row r="48" ht="18.95" customHeight="1" x14ac:dyDescent="0.25"/>
    <row r="49" ht="18.95" customHeight="1" x14ac:dyDescent="0.25"/>
    <row r="50" ht="18.95" customHeight="1" x14ac:dyDescent="0.25"/>
    <row r="51" ht="18.95" customHeight="1" x14ac:dyDescent="0.25"/>
    <row r="52" ht="18.95" customHeight="1" x14ac:dyDescent="0.25"/>
    <row r="53" ht="18.95" customHeight="1" x14ac:dyDescent="0.25"/>
    <row r="54" ht="18.95" customHeight="1" x14ac:dyDescent="0.25"/>
    <row r="55" ht="18.95" customHeight="1" x14ac:dyDescent="0.25"/>
    <row r="56" ht="18.95" customHeight="1" x14ac:dyDescent="0.25"/>
    <row r="57" ht="18.95" customHeight="1" x14ac:dyDescent="0.25"/>
    <row r="58" ht="18.95" customHeight="1" x14ac:dyDescent="0.25"/>
    <row r="59" ht="18.95" customHeight="1" x14ac:dyDescent="0.25"/>
    <row r="60" ht="18.95" customHeight="1" x14ac:dyDescent="0.25"/>
    <row r="61" ht="18.95" customHeight="1" x14ac:dyDescent="0.25"/>
    <row r="62" ht="18.95" customHeight="1" x14ac:dyDescent="0.25"/>
    <row r="63" ht="18.95" customHeight="1" x14ac:dyDescent="0.25"/>
    <row r="64" ht="18.95" customHeight="1" x14ac:dyDescent="0.25"/>
    <row r="65" ht="18.95" customHeight="1" x14ac:dyDescent="0.25"/>
    <row r="66" ht="18.95" customHeight="1" x14ac:dyDescent="0.25"/>
    <row r="67" ht="18.95" customHeight="1" x14ac:dyDescent="0.25"/>
    <row r="68" ht="18.95" customHeight="1" x14ac:dyDescent="0.25"/>
    <row r="69" ht="18.95" customHeight="1" x14ac:dyDescent="0.25"/>
    <row r="70" ht="18.95" customHeight="1" x14ac:dyDescent="0.25"/>
    <row r="71" ht="18.95" customHeight="1" x14ac:dyDescent="0.25"/>
    <row r="72" ht="18.95" customHeight="1" x14ac:dyDescent="0.25"/>
    <row r="73" ht="18.95" customHeight="1" x14ac:dyDescent="0.25"/>
    <row r="74" ht="18.95" customHeight="1" x14ac:dyDescent="0.25"/>
    <row r="75" ht="18.95" customHeight="1" x14ac:dyDescent="0.25"/>
    <row r="76" ht="18.95" customHeight="1" x14ac:dyDescent="0.25"/>
    <row r="77" ht="18.95" customHeight="1" x14ac:dyDescent="0.25"/>
    <row r="78" ht="18.95" customHeight="1" x14ac:dyDescent="0.25"/>
    <row r="79" ht="18.95" customHeight="1" x14ac:dyDescent="0.25"/>
    <row r="80" ht="18.95" customHeight="1" x14ac:dyDescent="0.25"/>
    <row r="81" ht="18.95" customHeight="1" x14ac:dyDescent="0.25"/>
    <row r="82" ht="18.95" customHeight="1" x14ac:dyDescent="0.25"/>
    <row r="83" ht="18.95" customHeight="1" x14ac:dyDescent="0.25"/>
    <row r="84" ht="18.95" customHeight="1" x14ac:dyDescent="0.25"/>
    <row r="85" ht="18.95" customHeight="1" x14ac:dyDescent="0.25"/>
    <row r="86" ht="18.95" customHeight="1" x14ac:dyDescent="0.25"/>
    <row r="87" ht="18.95" customHeight="1" x14ac:dyDescent="0.25"/>
    <row r="88" ht="18.95" customHeight="1" x14ac:dyDescent="0.25"/>
    <row r="89" ht="18.95" customHeight="1" x14ac:dyDescent="0.25"/>
    <row r="90" ht="18.95" customHeight="1" x14ac:dyDescent="0.25"/>
    <row r="91" ht="18.95" customHeight="1" x14ac:dyDescent="0.25"/>
    <row r="92" ht="18.95" customHeight="1" x14ac:dyDescent="0.25"/>
    <row r="93" ht="18.95" customHeight="1" x14ac:dyDescent="0.25"/>
    <row r="94" ht="18.95" customHeight="1" x14ac:dyDescent="0.25"/>
    <row r="95" ht="18.95" customHeight="1" x14ac:dyDescent="0.25"/>
    <row r="96" ht="18.95" customHeight="1" x14ac:dyDescent="0.25"/>
    <row r="97" ht="18.95" customHeight="1" x14ac:dyDescent="0.25"/>
    <row r="98" ht="18.95" customHeight="1" x14ac:dyDescent="0.25"/>
    <row r="99" ht="18.95" customHeight="1" x14ac:dyDescent="0.25"/>
    <row r="100" ht="18.95" customHeight="1" x14ac:dyDescent="0.25"/>
    <row r="101" ht="18.95" customHeight="1" x14ac:dyDescent="0.25"/>
    <row r="102" ht="18.95" customHeight="1" x14ac:dyDescent="0.25"/>
    <row r="103" ht="18.95" customHeight="1" x14ac:dyDescent="0.25"/>
    <row r="104" ht="18.95" customHeight="1" x14ac:dyDescent="0.25"/>
    <row r="105" ht="18.95" customHeight="1" x14ac:dyDescent="0.25"/>
    <row r="106" ht="18.95" customHeight="1" x14ac:dyDescent="0.25"/>
    <row r="107" ht="18.95" customHeight="1" x14ac:dyDescent="0.25"/>
    <row r="108" ht="18.95" customHeight="1" x14ac:dyDescent="0.25"/>
    <row r="109" ht="18.95" customHeight="1" x14ac:dyDescent="0.25"/>
    <row r="110" ht="18.95" customHeight="1" x14ac:dyDescent="0.25"/>
    <row r="111" ht="18.95" customHeight="1" x14ac:dyDescent="0.25"/>
    <row r="112" ht="18.95" customHeight="1" x14ac:dyDescent="0.25"/>
    <row r="113" ht="18.95" customHeight="1" x14ac:dyDescent="0.25"/>
    <row r="114" ht="18.95" customHeight="1" x14ac:dyDescent="0.25"/>
    <row r="115" ht="18.95" customHeight="1" x14ac:dyDescent="0.25"/>
    <row r="116" ht="18.95" customHeight="1" x14ac:dyDescent="0.25"/>
    <row r="117" ht="18.95" customHeight="1" x14ac:dyDescent="0.25"/>
    <row r="118" ht="18.95" customHeight="1" x14ac:dyDescent="0.25"/>
    <row r="119" ht="18.95" customHeight="1" x14ac:dyDescent="0.25"/>
    <row r="120" ht="18.95" customHeight="1" x14ac:dyDescent="0.25"/>
    <row r="121" ht="18.95" customHeight="1" x14ac:dyDescent="0.25"/>
    <row r="122" ht="18.95" customHeight="1" x14ac:dyDescent="0.25"/>
    <row r="123" ht="18.95" customHeight="1" x14ac:dyDescent="0.25"/>
    <row r="124" ht="18.95" customHeight="1" x14ac:dyDescent="0.25"/>
    <row r="125" ht="18.95" customHeight="1" x14ac:dyDescent="0.25"/>
    <row r="126" ht="18.95" customHeight="1" x14ac:dyDescent="0.25"/>
    <row r="127" ht="18.95" customHeight="1" x14ac:dyDescent="0.25"/>
    <row r="128" ht="18.95" customHeight="1" x14ac:dyDescent="0.25"/>
    <row r="129" ht="18.95" customHeight="1" x14ac:dyDescent="0.25"/>
    <row r="130" ht="18.95" customHeight="1" x14ac:dyDescent="0.25"/>
    <row r="131" ht="18.95" customHeight="1" x14ac:dyDescent="0.25"/>
    <row r="132" ht="18.95" customHeight="1" x14ac:dyDescent="0.25"/>
    <row r="133" ht="18.95" customHeight="1" x14ac:dyDescent="0.25"/>
    <row r="134" ht="18.95" customHeight="1" x14ac:dyDescent="0.25"/>
    <row r="135" ht="18.95" customHeight="1" x14ac:dyDescent="0.25"/>
    <row r="136" ht="18.95" customHeight="1" x14ac:dyDescent="0.25"/>
    <row r="137" ht="18.95" customHeight="1" x14ac:dyDescent="0.25"/>
    <row r="138" ht="18.95" customHeight="1" x14ac:dyDescent="0.25"/>
    <row r="139" ht="18.95" customHeight="1" x14ac:dyDescent="0.25"/>
    <row r="140" ht="18.95" customHeight="1" x14ac:dyDescent="0.25"/>
    <row r="141" ht="18.95" customHeight="1" x14ac:dyDescent="0.25"/>
    <row r="142" ht="18.95" customHeight="1" x14ac:dyDescent="0.25"/>
    <row r="143" ht="18.95" customHeight="1" x14ac:dyDescent="0.25"/>
    <row r="144" ht="18.95" customHeight="1" x14ac:dyDescent="0.25"/>
    <row r="145" ht="18.95" customHeight="1" x14ac:dyDescent="0.25"/>
    <row r="146" ht="18.95" customHeight="1" x14ac:dyDescent="0.25"/>
    <row r="147" ht="18.95" customHeight="1" x14ac:dyDescent="0.25"/>
    <row r="148" ht="18.95" customHeight="1" x14ac:dyDescent="0.25"/>
    <row r="149" ht="18.95" customHeight="1" x14ac:dyDescent="0.25"/>
    <row r="150" ht="18.95" customHeight="1" x14ac:dyDescent="0.25"/>
    <row r="151" ht="18.95" customHeight="1" x14ac:dyDescent="0.25"/>
    <row r="152" ht="18.95" customHeight="1" x14ac:dyDescent="0.25"/>
    <row r="153" ht="18.95" customHeight="1" x14ac:dyDescent="0.25"/>
    <row r="154" ht="18.95" customHeight="1" x14ac:dyDescent="0.25"/>
    <row r="155" ht="18.95" customHeight="1" x14ac:dyDescent="0.25"/>
    <row r="156" ht="18.95" customHeight="1" x14ac:dyDescent="0.25"/>
    <row r="157" ht="18.95" customHeight="1" x14ac:dyDescent="0.25"/>
    <row r="158" ht="18.95" customHeight="1" x14ac:dyDescent="0.25"/>
    <row r="159" ht="18.95" customHeight="1" x14ac:dyDescent="0.25"/>
    <row r="160" ht="18.95" customHeight="1" x14ac:dyDescent="0.25"/>
    <row r="161" ht="18.95" customHeight="1" x14ac:dyDescent="0.25"/>
    <row r="162" ht="18.95" customHeight="1" x14ac:dyDescent="0.25"/>
    <row r="163" ht="18.95" customHeight="1" x14ac:dyDescent="0.25"/>
    <row r="164" ht="18.95" customHeight="1" x14ac:dyDescent="0.25"/>
    <row r="165" ht="18.95" customHeight="1" x14ac:dyDescent="0.25"/>
    <row r="166" ht="18.95" customHeight="1" x14ac:dyDescent="0.25"/>
    <row r="167" ht="18.95" customHeight="1" x14ac:dyDescent="0.25"/>
    <row r="168" ht="18.95" customHeight="1" x14ac:dyDescent="0.25"/>
    <row r="169" ht="18.95" customHeight="1" x14ac:dyDescent="0.25"/>
    <row r="170" ht="18.95" customHeight="1" x14ac:dyDescent="0.25"/>
    <row r="171" ht="18.95" customHeight="1" x14ac:dyDescent="0.25"/>
    <row r="172" ht="18.95" customHeight="1" x14ac:dyDescent="0.25"/>
    <row r="173" ht="18.95" customHeight="1" x14ac:dyDescent="0.25"/>
    <row r="174" ht="18.95" customHeight="1" x14ac:dyDescent="0.25"/>
    <row r="175" ht="18.95" customHeight="1" x14ac:dyDescent="0.25"/>
    <row r="176" ht="18.95" customHeight="1" x14ac:dyDescent="0.25"/>
    <row r="177" ht="18.95" customHeight="1" x14ac:dyDescent="0.25"/>
    <row r="178" ht="18.95" customHeight="1" x14ac:dyDescent="0.25"/>
    <row r="179" ht="18.95" customHeight="1" x14ac:dyDescent="0.25"/>
    <row r="180" ht="18.95" customHeight="1" x14ac:dyDescent="0.25"/>
    <row r="181" ht="18.95" customHeight="1" x14ac:dyDescent="0.25"/>
    <row r="182" ht="18.95" customHeight="1" x14ac:dyDescent="0.25"/>
    <row r="183" ht="18.95" customHeight="1" x14ac:dyDescent="0.25"/>
    <row r="184" ht="18.95" customHeight="1" x14ac:dyDescent="0.25"/>
    <row r="185" ht="18.95" customHeight="1" x14ac:dyDescent="0.25"/>
    <row r="186" ht="18.95" customHeight="1" x14ac:dyDescent="0.25"/>
    <row r="187" ht="18.95" customHeight="1" x14ac:dyDescent="0.25"/>
    <row r="188" ht="18.95" customHeight="1" x14ac:dyDescent="0.25"/>
    <row r="189" ht="18.95" customHeight="1" x14ac:dyDescent="0.25"/>
    <row r="190" ht="18.95" customHeight="1" x14ac:dyDescent="0.25"/>
    <row r="191" ht="18.95" customHeight="1" x14ac:dyDescent="0.25"/>
    <row r="192" ht="18.95" customHeight="1" x14ac:dyDescent="0.25"/>
    <row r="193" ht="18.95" customHeight="1" x14ac:dyDescent="0.25"/>
    <row r="194" ht="18.95" customHeight="1" x14ac:dyDescent="0.25"/>
    <row r="195" ht="18.95" customHeight="1" x14ac:dyDescent="0.25"/>
    <row r="196" ht="18.95" customHeight="1" x14ac:dyDescent="0.25"/>
    <row r="197" ht="18.95" customHeight="1" x14ac:dyDescent="0.25"/>
    <row r="198" ht="18.95" customHeight="1" x14ac:dyDescent="0.25"/>
    <row r="199" ht="18.95" customHeight="1" x14ac:dyDescent="0.25"/>
  </sheetData>
  <sheetProtection sheet="1" selectLockedCells="1"/>
  <mergeCells count="1">
    <mergeCell ref="A1: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4B183"/>
  </sheetPr>
  <dimension ref="A1:C198"/>
  <sheetViews>
    <sheetView showGridLines="0" workbookViewId="0">
      <selection activeCell="C13" sqref="C13"/>
    </sheetView>
  </sheetViews>
  <sheetFormatPr baseColWidth="10" defaultColWidth="9.140625" defaultRowHeight="15" x14ac:dyDescent="0.25"/>
  <cols>
    <col min="1" max="1" width="6" style="8" customWidth="1"/>
    <col min="2" max="2" width="28" style="8" customWidth="1"/>
    <col min="3" max="3" width="95" style="8" customWidth="1"/>
  </cols>
  <sheetData>
    <row r="1" spans="1:3" ht="27.95" customHeight="1" x14ac:dyDescent="0.25">
      <c r="A1" s="26" t="s">
        <v>67</v>
      </c>
      <c r="B1" s="23"/>
      <c r="C1" s="24"/>
    </row>
    <row r="2" spans="1:3" ht="18.95" customHeight="1" x14ac:dyDescent="0.25">
      <c r="A2" s="13" t="s">
        <v>16</v>
      </c>
      <c r="B2" s="13" t="s">
        <v>68</v>
      </c>
      <c r="C2" s="13" t="s">
        <v>69</v>
      </c>
    </row>
    <row r="3" spans="1:3" ht="33.75" customHeight="1" x14ac:dyDescent="0.25">
      <c r="A3" s="21" t="s">
        <v>70</v>
      </c>
      <c r="B3" s="10" t="s">
        <v>71</v>
      </c>
      <c r="C3" s="12" t="s">
        <v>72</v>
      </c>
    </row>
    <row r="4" spans="1:3" ht="36" customHeight="1" x14ac:dyDescent="0.25">
      <c r="A4" s="21" t="s">
        <v>73</v>
      </c>
      <c r="B4" s="10" t="s">
        <v>74</v>
      </c>
      <c r="C4" s="12" t="s">
        <v>75</v>
      </c>
    </row>
    <row r="5" spans="1:3" ht="31.5" customHeight="1" x14ac:dyDescent="0.25">
      <c r="A5" s="21" t="s">
        <v>76</v>
      </c>
      <c r="B5" s="10" t="s">
        <v>77</v>
      </c>
      <c r="C5" s="12" t="s">
        <v>78</v>
      </c>
    </row>
    <row r="6" spans="1:3" ht="30.75" customHeight="1" x14ac:dyDescent="0.25">
      <c r="A6" s="21" t="s">
        <v>79</v>
      </c>
      <c r="B6" s="10" t="s">
        <v>80</v>
      </c>
      <c r="C6" s="12" t="s">
        <v>81</v>
      </c>
    </row>
    <row r="7" spans="1:3" ht="57.75" customHeight="1" x14ac:dyDescent="0.25">
      <c r="A7" s="21" t="s">
        <v>82</v>
      </c>
      <c r="B7" s="10" t="s">
        <v>83</v>
      </c>
      <c r="C7" s="12" t="s">
        <v>84</v>
      </c>
    </row>
    <row r="8" spans="1:3" ht="40.5" customHeight="1" x14ac:dyDescent="0.25">
      <c r="A8" s="21" t="s">
        <v>85</v>
      </c>
      <c r="B8" s="10" t="s">
        <v>86</v>
      </c>
      <c r="C8" s="12" t="s">
        <v>87</v>
      </c>
    </row>
    <row r="9" spans="1:3" ht="29.25" customHeight="1" x14ac:dyDescent="0.25">
      <c r="A9" s="21" t="s">
        <v>88</v>
      </c>
      <c r="B9" s="10" t="s">
        <v>89</v>
      </c>
      <c r="C9" s="12" t="s">
        <v>90</v>
      </c>
    </row>
    <row r="10" spans="1:3" ht="33.75" customHeight="1" x14ac:dyDescent="0.25">
      <c r="A10" s="21" t="s">
        <v>91</v>
      </c>
      <c r="B10" s="10" t="s">
        <v>92</v>
      </c>
      <c r="C10" s="12" t="s">
        <v>93</v>
      </c>
    </row>
    <row r="11" spans="1:3" ht="33" customHeight="1" x14ac:dyDescent="0.25">
      <c r="A11" s="21">
        <v>9</v>
      </c>
      <c r="B11" s="10" t="s">
        <v>94</v>
      </c>
      <c r="C11" s="12" t="s">
        <v>95</v>
      </c>
    </row>
    <row r="12" spans="1:3" ht="18.95" customHeight="1" x14ac:dyDescent="0.25"/>
    <row r="13" spans="1:3" ht="18.95" customHeight="1" x14ac:dyDescent="0.25"/>
    <row r="14" spans="1:3" ht="18.95" customHeight="1" x14ac:dyDescent="0.25"/>
    <row r="15" spans="1:3" ht="18.95" customHeight="1" x14ac:dyDescent="0.25"/>
    <row r="16" spans="1:3" ht="18.95" customHeight="1" x14ac:dyDescent="0.25"/>
    <row r="17" ht="18.95" customHeight="1" x14ac:dyDescent="0.25"/>
    <row r="18" ht="18.95" customHeight="1" x14ac:dyDescent="0.25"/>
    <row r="19" ht="18.95" customHeight="1" x14ac:dyDescent="0.25"/>
    <row r="20" ht="18.95" customHeight="1" x14ac:dyDescent="0.25"/>
    <row r="21" ht="18.95" customHeight="1" x14ac:dyDescent="0.25"/>
    <row r="22" ht="18.95" customHeight="1" x14ac:dyDescent="0.25"/>
    <row r="23" ht="18.95" customHeight="1" x14ac:dyDescent="0.25"/>
    <row r="24" ht="18.95" customHeight="1" x14ac:dyDescent="0.25"/>
    <row r="25" ht="18.95" customHeight="1" x14ac:dyDescent="0.25"/>
    <row r="26" ht="18.95" customHeight="1" x14ac:dyDescent="0.25"/>
    <row r="27" ht="18.95" customHeight="1" x14ac:dyDescent="0.25"/>
    <row r="28" ht="18.95" customHeight="1" x14ac:dyDescent="0.25"/>
    <row r="29" ht="18.95" customHeight="1" x14ac:dyDescent="0.25"/>
    <row r="30" ht="18.95" customHeight="1" x14ac:dyDescent="0.25"/>
    <row r="31" ht="18.95" customHeight="1" x14ac:dyDescent="0.25"/>
    <row r="32" ht="18.95" customHeight="1" x14ac:dyDescent="0.25"/>
    <row r="33" ht="18.95" customHeight="1" x14ac:dyDescent="0.25"/>
    <row r="34" ht="18.95" customHeight="1" x14ac:dyDescent="0.25"/>
    <row r="35" ht="18.95" customHeight="1" x14ac:dyDescent="0.25"/>
    <row r="36" ht="18.95" customHeight="1" x14ac:dyDescent="0.25"/>
    <row r="37" ht="18.95" customHeight="1" x14ac:dyDescent="0.25"/>
    <row r="38" ht="18.95" customHeight="1" x14ac:dyDescent="0.25"/>
    <row r="39" ht="18.95" customHeight="1" x14ac:dyDescent="0.25"/>
    <row r="40" ht="18.95" customHeight="1" x14ac:dyDescent="0.25"/>
    <row r="41" ht="18.95" customHeight="1" x14ac:dyDescent="0.25"/>
    <row r="42" ht="18.95" customHeight="1" x14ac:dyDescent="0.25"/>
    <row r="43" ht="18.95" customHeight="1" x14ac:dyDescent="0.25"/>
    <row r="44" ht="18.95" customHeight="1" x14ac:dyDescent="0.25"/>
    <row r="45" ht="18.95" customHeight="1" x14ac:dyDescent="0.25"/>
    <row r="46" ht="18.95" customHeight="1" x14ac:dyDescent="0.25"/>
    <row r="47" ht="18.95" customHeight="1" x14ac:dyDescent="0.25"/>
    <row r="48" ht="18.95" customHeight="1" x14ac:dyDescent="0.25"/>
    <row r="49" ht="18.95" customHeight="1" x14ac:dyDescent="0.25"/>
    <row r="50" ht="18.95" customHeight="1" x14ac:dyDescent="0.25"/>
    <row r="51" ht="18.95" customHeight="1" x14ac:dyDescent="0.25"/>
    <row r="52" ht="18.95" customHeight="1" x14ac:dyDescent="0.25"/>
    <row r="53" ht="18.95" customHeight="1" x14ac:dyDescent="0.25"/>
    <row r="54" ht="18.95" customHeight="1" x14ac:dyDescent="0.25"/>
    <row r="55" ht="18.95" customHeight="1" x14ac:dyDescent="0.25"/>
    <row r="56" ht="18.95" customHeight="1" x14ac:dyDescent="0.25"/>
    <row r="57" ht="18.95" customHeight="1" x14ac:dyDescent="0.25"/>
    <row r="58" ht="18.95" customHeight="1" x14ac:dyDescent="0.25"/>
    <row r="59" ht="18.95" customHeight="1" x14ac:dyDescent="0.25"/>
    <row r="60" ht="18.95" customHeight="1" x14ac:dyDescent="0.25"/>
    <row r="61" ht="18.95" customHeight="1" x14ac:dyDescent="0.25"/>
    <row r="62" ht="18.95" customHeight="1" x14ac:dyDescent="0.25"/>
    <row r="63" ht="18.95" customHeight="1" x14ac:dyDescent="0.25"/>
    <row r="64" ht="18.95" customHeight="1" x14ac:dyDescent="0.25"/>
    <row r="65" ht="18.95" customHeight="1" x14ac:dyDescent="0.25"/>
    <row r="66" ht="18.95" customHeight="1" x14ac:dyDescent="0.25"/>
    <row r="67" ht="18.95" customHeight="1" x14ac:dyDescent="0.25"/>
    <row r="68" ht="18.95" customHeight="1" x14ac:dyDescent="0.25"/>
    <row r="69" ht="18.95" customHeight="1" x14ac:dyDescent="0.25"/>
    <row r="70" ht="18.95" customHeight="1" x14ac:dyDescent="0.25"/>
    <row r="71" ht="18.95" customHeight="1" x14ac:dyDescent="0.25"/>
    <row r="72" ht="18.95" customHeight="1" x14ac:dyDescent="0.25"/>
    <row r="73" ht="18.95" customHeight="1" x14ac:dyDescent="0.25"/>
    <row r="74" ht="18.95" customHeight="1" x14ac:dyDescent="0.25"/>
    <row r="75" ht="18.95" customHeight="1" x14ac:dyDescent="0.25"/>
    <row r="76" ht="18.95" customHeight="1" x14ac:dyDescent="0.25"/>
    <row r="77" ht="18.95" customHeight="1" x14ac:dyDescent="0.25"/>
    <row r="78" ht="18.95" customHeight="1" x14ac:dyDescent="0.25"/>
    <row r="79" ht="18.95" customHeight="1" x14ac:dyDescent="0.25"/>
    <row r="80" ht="18.95" customHeight="1" x14ac:dyDescent="0.25"/>
    <row r="81" ht="18.95" customHeight="1" x14ac:dyDescent="0.25"/>
    <row r="82" ht="18.95" customHeight="1" x14ac:dyDescent="0.25"/>
    <row r="83" ht="18.95" customHeight="1" x14ac:dyDescent="0.25"/>
    <row r="84" ht="18.95" customHeight="1" x14ac:dyDescent="0.25"/>
    <row r="85" ht="18.95" customHeight="1" x14ac:dyDescent="0.25"/>
    <row r="86" ht="18.95" customHeight="1" x14ac:dyDescent="0.25"/>
    <row r="87" ht="18.95" customHeight="1" x14ac:dyDescent="0.25"/>
    <row r="88" ht="18.95" customHeight="1" x14ac:dyDescent="0.25"/>
    <row r="89" ht="18.95" customHeight="1" x14ac:dyDescent="0.25"/>
    <row r="90" ht="18.95" customHeight="1" x14ac:dyDescent="0.25"/>
    <row r="91" ht="18.95" customHeight="1" x14ac:dyDescent="0.25"/>
    <row r="92" ht="18.95" customHeight="1" x14ac:dyDescent="0.25"/>
    <row r="93" ht="18.95" customHeight="1" x14ac:dyDescent="0.25"/>
    <row r="94" ht="18.95" customHeight="1" x14ac:dyDescent="0.25"/>
    <row r="95" ht="18.95" customHeight="1" x14ac:dyDescent="0.25"/>
    <row r="96" ht="18.95" customHeight="1" x14ac:dyDescent="0.25"/>
    <row r="97" ht="18.95" customHeight="1" x14ac:dyDescent="0.25"/>
    <row r="98" ht="18.95" customHeight="1" x14ac:dyDescent="0.25"/>
    <row r="99" ht="18.95" customHeight="1" x14ac:dyDescent="0.25"/>
    <row r="100" ht="18.95" customHeight="1" x14ac:dyDescent="0.25"/>
    <row r="101" ht="18.95" customHeight="1" x14ac:dyDescent="0.25"/>
    <row r="102" ht="18.95" customHeight="1" x14ac:dyDescent="0.25"/>
    <row r="103" ht="18.95" customHeight="1" x14ac:dyDescent="0.25"/>
    <row r="104" ht="18.95" customHeight="1" x14ac:dyDescent="0.25"/>
    <row r="105" ht="18.95" customHeight="1" x14ac:dyDescent="0.25"/>
    <row r="106" ht="18.95" customHeight="1" x14ac:dyDescent="0.25"/>
    <row r="107" ht="18.95" customHeight="1" x14ac:dyDescent="0.25"/>
    <row r="108" ht="18.95" customHeight="1" x14ac:dyDescent="0.25"/>
    <row r="109" ht="18.95" customHeight="1" x14ac:dyDescent="0.25"/>
    <row r="110" ht="18.95" customHeight="1" x14ac:dyDescent="0.25"/>
    <row r="111" ht="18.95" customHeight="1" x14ac:dyDescent="0.25"/>
    <row r="112" ht="18.95" customHeight="1" x14ac:dyDescent="0.25"/>
    <row r="113" ht="18.95" customHeight="1" x14ac:dyDescent="0.25"/>
    <row r="114" ht="18.95" customHeight="1" x14ac:dyDescent="0.25"/>
    <row r="115" ht="18.95" customHeight="1" x14ac:dyDescent="0.25"/>
    <row r="116" ht="18.95" customHeight="1" x14ac:dyDescent="0.25"/>
    <row r="117" ht="18.95" customHeight="1" x14ac:dyDescent="0.25"/>
    <row r="118" ht="18.95" customHeight="1" x14ac:dyDescent="0.25"/>
    <row r="119" ht="18.95" customHeight="1" x14ac:dyDescent="0.25"/>
    <row r="120" ht="18.95" customHeight="1" x14ac:dyDescent="0.25"/>
    <row r="121" ht="18.95" customHeight="1" x14ac:dyDescent="0.25"/>
    <row r="122" ht="18.95" customHeight="1" x14ac:dyDescent="0.25"/>
    <row r="123" ht="18.95" customHeight="1" x14ac:dyDescent="0.25"/>
    <row r="124" ht="18.95" customHeight="1" x14ac:dyDescent="0.25"/>
    <row r="125" ht="18.95" customHeight="1" x14ac:dyDescent="0.25"/>
    <row r="126" ht="18.95" customHeight="1" x14ac:dyDescent="0.25"/>
    <row r="127" ht="18.95" customHeight="1" x14ac:dyDescent="0.25"/>
    <row r="128" ht="18.95" customHeight="1" x14ac:dyDescent="0.25"/>
    <row r="129" ht="18.95" customHeight="1" x14ac:dyDescent="0.25"/>
    <row r="130" ht="18.95" customHeight="1" x14ac:dyDescent="0.25"/>
    <row r="131" ht="18.95" customHeight="1" x14ac:dyDescent="0.25"/>
    <row r="132" ht="18.95" customHeight="1" x14ac:dyDescent="0.25"/>
    <row r="133" ht="18.95" customHeight="1" x14ac:dyDescent="0.25"/>
    <row r="134" ht="18.95" customHeight="1" x14ac:dyDescent="0.25"/>
    <row r="135" ht="18.95" customHeight="1" x14ac:dyDescent="0.25"/>
    <row r="136" ht="18.95" customHeight="1" x14ac:dyDescent="0.25"/>
    <row r="137" ht="18.95" customHeight="1" x14ac:dyDescent="0.25"/>
    <row r="138" ht="18.95" customHeight="1" x14ac:dyDescent="0.25"/>
    <row r="139" ht="18.95" customHeight="1" x14ac:dyDescent="0.25"/>
    <row r="140" ht="18.95" customHeight="1" x14ac:dyDescent="0.25"/>
    <row r="141" ht="18.95" customHeight="1" x14ac:dyDescent="0.25"/>
    <row r="142" ht="18.95" customHeight="1" x14ac:dyDescent="0.25"/>
    <row r="143" ht="18.95" customHeight="1" x14ac:dyDescent="0.25"/>
    <row r="144" ht="18.95" customHeight="1" x14ac:dyDescent="0.25"/>
    <row r="145" ht="18.95" customHeight="1" x14ac:dyDescent="0.25"/>
    <row r="146" ht="18.95" customHeight="1" x14ac:dyDescent="0.25"/>
    <row r="147" ht="18.95" customHeight="1" x14ac:dyDescent="0.25"/>
    <row r="148" ht="18.95" customHeight="1" x14ac:dyDescent="0.25"/>
    <row r="149" ht="18.95" customHeight="1" x14ac:dyDescent="0.25"/>
    <row r="150" ht="18.95" customHeight="1" x14ac:dyDescent="0.25"/>
    <row r="151" ht="18.95" customHeight="1" x14ac:dyDescent="0.25"/>
    <row r="152" ht="18.95" customHeight="1" x14ac:dyDescent="0.25"/>
    <row r="153" ht="18.95" customHeight="1" x14ac:dyDescent="0.25"/>
    <row r="154" ht="18.95" customHeight="1" x14ac:dyDescent="0.25"/>
    <row r="155" ht="18.95" customHeight="1" x14ac:dyDescent="0.25"/>
    <row r="156" ht="18.95" customHeight="1" x14ac:dyDescent="0.25"/>
    <row r="157" ht="18.95" customHeight="1" x14ac:dyDescent="0.25"/>
    <row r="158" ht="18.95" customHeight="1" x14ac:dyDescent="0.25"/>
    <row r="159" ht="18.95" customHeight="1" x14ac:dyDescent="0.25"/>
    <row r="160" ht="18.95" customHeight="1" x14ac:dyDescent="0.25"/>
    <row r="161" ht="18.95" customHeight="1" x14ac:dyDescent="0.25"/>
    <row r="162" ht="18.95" customHeight="1" x14ac:dyDescent="0.25"/>
    <row r="163" ht="18.95" customHeight="1" x14ac:dyDescent="0.25"/>
    <row r="164" ht="18.95" customHeight="1" x14ac:dyDescent="0.25"/>
    <row r="165" ht="18.95" customHeight="1" x14ac:dyDescent="0.25"/>
    <row r="166" ht="18.95" customHeight="1" x14ac:dyDescent="0.25"/>
    <row r="167" ht="18.95" customHeight="1" x14ac:dyDescent="0.25"/>
    <row r="168" ht="18.95" customHeight="1" x14ac:dyDescent="0.25"/>
    <row r="169" ht="18.95" customHeight="1" x14ac:dyDescent="0.25"/>
    <row r="170" ht="18.95" customHeight="1" x14ac:dyDescent="0.25"/>
    <row r="171" ht="18.95" customHeight="1" x14ac:dyDescent="0.25"/>
    <row r="172" ht="18.95" customHeight="1" x14ac:dyDescent="0.25"/>
    <row r="173" ht="18.95" customHeight="1" x14ac:dyDescent="0.25"/>
    <row r="174" ht="18.95" customHeight="1" x14ac:dyDescent="0.25"/>
    <row r="175" ht="18.95" customHeight="1" x14ac:dyDescent="0.25"/>
    <row r="176" ht="18.95" customHeight="1" x14ac:dyDescent="0.25"/>
    <row r="177" ht="18.95" customHeight="1" x14ac:dyDescent="0.25"/>
    <row r="178" ht="18.95" customHeight="1" x14ac:dyDescent="0.25"/>
    <row r="179" ht="18.95" customHeight="1" x14ac:dyDescent="0.25"/>
    <row r="180" ht="18.95" customHeight="1" x14ac:dyDescent="0.25"/>
    <row r="181" ht="18.95" customHeight="1" x14ac:dyDescent="0.25"/>
    <row r="182" ht="18.95" customHeight="1" x14ac:dyDescent="0.25"/>
    <row r="183" ht="18.95" customHeight="1" x14ac:dyDescent="0.25"/>
    <row r="184" ht="18.95" customHeight="1" x14ac:dyDescent="0.25"/>
    <row r="185" ht="18.95" customHeight="1" x14ac:dyDescent="0.25"/>
    <row r="186" ht="18.95" customHeight="1" x14ac:dyDescent="0.25"/>
    <row r="187" ht="18.95" customHeight="1" x14ac:dyDescent="0.25"/>
    <row r="188" ht="18.95" customHeight="1" x14ac:dyDescent="0.25"/>
    <row r="189" ht="18.95" customHeight="1" x14ac:dyDescent="0.25"/>
    <row r="190" ht="18.95" customHeight="1" x14ac:dyDescent="0.25"/>
    <row r="191" ht="18.95" customHeight="1" x14ac:dyDescent="0.25"/>
    <row r="192" ht="18.95" customHeight="1" x14ac:dyDescent="0.25"/>
    <row r="193" ht="18.95" customHeight="1" x14ac:dyDescent="0.25"/>
    <row r="194" ht="18.95" customHeight="1" x14ac:dyDescent="0.25"/>
    <row r="195" ht="18.95" customHeight="1" x14ac:dyDescent="0.25"/>
    <row r="196" ht="18.95" customHeight="1" x14ac:dyDescent="0.25"/>
    <row r="197" ht="18.95" customHeight="1" x14ac:dyDescent="0.25"/>
    <row r="198" ht="18.95" customHeight="1" x14ac:dyDescent="0.25"/>
  </sheetData>
  <sheetProtection algorithmName="SHA-512" hashValue="A8Lpui2vbCGUhFODkobILzMHf2YDtyp2bexJAyejFEzkUaqPUsciN1k1n93mB7NuJz6p00+3jCGhaIHEC8nEgQ==" saltValue="tcgyMemYhfecGrXF2rzf2w==" spinCount="100000" sheet="1" objects="1" scenarios="1" selectLockedCells="1"/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Datos_generales</vt:lpstr>
      <vt:lpstr>A_Ejercicios</vt:lpstr>
      <vt:lpstr>B_Experiencia</vt:lpstr>
      <vt:lpstr>C_Formacion</vt:lpstr>
      <vt:lpstr>D_Titulaciones</vt:lpstr>
      <vt:lpstr>Resultado</vt:lpstr>
      <vt:lpstr>Parametros</vt:lpstr>
      <vt:lpstr>Instrucciones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Mª del Rosario Martínez Martínez</cp:lastModifiedBy>
  <dcterms:created xsi:type="dcterms:W3CDTF">2026-05-06T09:19:48Z</dcterms:created>
  <dcterms:modified xsi:type="dcterms:W3CDTF">2026-07-21T08:51:18Z</dcterms:modified>
</cp:coreProperties>
</file>